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135" firstSheet="3" activeTab="6"/>
  </bookViews>
  <sheets>
    <sheet name="теория 7-8 кл" sheetId="1" r:id="rId1"/>
    <sheet name="теория 9 кл" sheetId="3" r:id="rId2"/>
    <sheet name="теория 10-11 кл" sheetId="4" r:id="rId3"/>
    <sheet name="Практика 9 кл" sheetId="5" r:id="rId4"/>
    <sheet name="Практика 10-11" sheetId="6" r:id="rId5"/>
    <sheet name="Итоговый протокол 9 кл" sheetId="7" r:id="rId6"/>
    <sheet name="Итоговый протокол 10-11 кл" sheetId="8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0" hidden="1">'теория 7-8 кл'!$A$7:$K$97</definedName>
    <definedName name="_xlnm.Print_Area" localSheetId="4">'Практика 10-11'!$A$1:$N$25</definedName>
    <definedName name="_xlnm.Print_Area" localSheetId="0">'теория 7-8 кл'!$A$1:$L$103</definedName>
    <definedName name="_xlnm.Print_Area" localSheetId="1">'теория 9 кл'!$A$1:$M$60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" i="5" l="1"/>
  <c r="I24" i="5"/>
  <c r="D9" i="6" l="1"/>
  <c r="E9" i="6"/>
  <c r="F9" i="6"/>
  <c r="G9" i="6"/>
  <c r="H9" i="6"/>
  <c r="I9" i="6"/>
  <c r="J9" i="6"/>
  <c r="K9" i="6"/>
  <c r="L9" i="6"/>
  <c r="D10" i="6"/>
  <c r="E10" i="6"/>
  <c r="F10" i="6"/>
  <c r="G10" i="6"/>
  <c r="H10" i="6"/>
  <c r="I10" i="6"/>
  <c r="J10" i="6"/>
  <c r="K10" i="6"/>
  <c r="L10" i="6"/>
  <c r="D11" i="6"/>
  <c r="E11" i="6"/>
  <c r="F11" i="6"/>
  <c r="G11" i="6"/>
  <c r="H11" i="6"/>
  <c r="I11" i="6"/>
  <c r="J11" i="6"/>
  <c r="K11" i="6"/>
  <c r="L11" i="6"/>
  <c r="D12" i="6"/>
  <c r="E12" i="6"/>
  <c r="F12" i="6"/>
  <c r="G12" i="6"/>
  <c r="H12" i="6"/>
  <c r="I12" i="6"/>
  <c r="J12" i="6"/>
  <c r="K12" i="6"/>
  <c r="L12" i="6"/>
  <c r="D13" i="6"/>
  <c r="E13" i="6"/>
  <c r="F13" i="6"/>
  <c r="G13" i="6"/>
  <c r="H13" i="6"/>
  <c r="I13" i="6"/>
  <c r="J13" i="6"/>
  <c r="K13" i="6"/>
  <c r="L13" i="6"/>
  <c r="D14" i="6"/>
  <c r="E14" i="6"/>
  <c r="F14" i="6"/>
  <c r="G14" i="6"/>
  <c r="H14" i="6"/>
  <c r="I14" i="6"/>
  <c r="J14" i="6"/>
  <c r="K14" i="6"/>
  <c r="L14" i="6"/>
  <c r="D15" i="6"/>
  <c r="E15" i="6"/>
  <c r="F15" i="6"/>
  <c r="G15" i="6"/>
  <c r="H15" i="6"/>
  <c r="I15" i="6"/>
  <c r="J15" i="6"/>
  <c r="K15" i="6"/>
  <c r="L15" i="6"/>
  <c r="D16" i="6"/>
  <c r="E16" i="6"/>
  <c r="F16" i="6"/>
  <c r="G16" i="6"/>
  <c r="H16" i="6"/>
  <c r="I16" i="6"/>
  <c r="J16" i="6"/>
  <c r="K16" i="6"/>
  <c r="L16" i="6"/>
  <c r="D17" i="6"/>
  <c r="E17" i="6"/>
  <c r="F17" i="6"/>
  <c r="G17" i="6"/>
  <c r="H17" i="6"/>
  <c r="I17" i="6"/>
  <c r="J17" i="6"/>
  <c r="K17" i="6"/>
  <c r="L17" i="6"/>
  <c r="L8" i="6"/>
  <c r="K8" i="6"/>
  <c r="J8" i="6"/>
  <c r="I8" i="6"/>
  <c r="H8" i="6"/>
  <c r="G8" i="6"/>
  <c r="F8" i="6"/>
  <c r="E8" i="6"/>
  <c r="D8" i="6"/>
  <c r="D38" i="5" l="1"/>
  <c r="E38" i="5"/>
  <c r="F38" i="5"/>
  <c r="G38" i="5"/>
  <c r="H38" i="5"/>
  <c r="D39" i="5"/>
  <c r="E39" i="5"/>
  <c r="F39" i="5"/>
  <c r="G39" i="5"/>
  <c r="H39" i="5"/>
  <c r="D40" i="5"/>
  <c r="E40" i="5"/>
  <c r="F40" i="5"/>
  <c r="G40" i="5"/>
  <c r="H40" i="5"/>
  <c r="D41" i="5"/>
  <c r="E41" i="5"/>
  <c r="F41" i="5"/>
  <c r="G41" i="5"/>
  <c r="H41" i="5"/>
  <c r="D42" i="5"/>
  <c r="E42" i="5"/>
  <c r="F42" i="5"/>
  <c r="G42" i="5"/>
  <c r="H42" i="5"/>
  <c r="D43" i="5"/>
  <c r="E43" i="5"/>
  <c r="F43" i="5"/>
  <c r="G43" i="5"/>
  <c r="H43" i="5"/>
  <c r="D44" i="5"/>
  <c r="E44" i="5"/>
  <c r="F44" i="5"/>
  <c r="G44" i="5"/>
  <c r="H44" i="5"/>
  <c r="D45" i="5"/>
  <c r="E45" i="5"/>
  <c r="F45" i="5"/>
  <c r="G45" i="5"/>
  <c r="H45" i="5"/>
  <c r="D46" i="5"/>
  <c r="E46" i="5"/>
  <c r="F46" i="5"/>
  <c r="G46" i="5"/>
  <c r="H46" i="5"/>
  <c r="D47" i="5"/>
  <c r="E47" i="5"/>
  <c r="F47" i="5"/>
  <c r="G47" i="5"/>
  <c r="H47" i="5"/>
  <c r="D48" i="5"/>
  <c r="E48" i="5"/>
  <c r="F48" i="5"/>
  <c r="G48" i="5"/>
  <c r="H48" i="5"/>
  <c r="D49" i="5"/>
  <c r="E49" i="5"/>
  <c r="F49" i="5"/>
  <c r="G49" i="5"/>
  <c r="H49" i="5"/>
  <c r="D50" i="5"/>
  <c r="E50" i="5"/>
  <c r="F50" i="5"/>
  <c r="G50" i="5"/>
  <c r="H50" i="5"/>
  <c r="D51" i="5"/>
  <c r="E51" i="5"/>
  <c r="G51" i="5"/>
  <c r="H51" i="5"/>
  <c r="D52" i="5"/>
  <c r="E52" i="5"/>
  <c r="F52" i="5"/>
  <c r="G52" i="5"/>
  <c r="H52" i="5"/>
  <c r="D53" i="5"/>
  <c r="E53" i="5"/>
  <c r="F53" i="5"/>
  <c r="G53" i="5"/>
  <c r="H53" i="5"/>
  <c r="D54" i="5"/>
  <c r="E54" i="5"/>
  <c r="F54" i="5"/>
  <c r="G54" i="5"/>
  <c r="H54" i="5"/>
  <c r="H37" i="5"/>
  <c r="G37" i="5"/>
  <c r="F37" i="5"/>
  <c r="E37" i="5"/>
  <c r="D37" i="5"/>
  <c r="D9" i="5"/>
  <c r="E9" i="5"/>
  <c r="F9" i="5"/>
  <c r="G9" i="5"/>
  <c r="H9" i="5"/>
  <c r="D10" i="5"/>
  <c r="E10" i="5"/>
  <c r="F10" i="5"/>
  <c r="G10" i="5"/>
  <c r="H10" i="5"/>
  <c r="D11" i="5"/>
  <c r="E11" i="5"/>
  <c r="F11" i="5"/>
  <c r="G11" i="5"/>
  <c r="H11" i="5"/>
  <c r="D12" i="5"/>
  <c r="E12" i="5"/>
  <c r="F12" i="5"/>
  <c r="G12" i="5"/>
  <c r="H12" i="5"/>
  <c r="D13" i="5"/>
  <c r="E13" i="5"/>
  <c r="F13" i="5"/>
  <c r="G13" i="5"/>
  <c r="H13" i="5"/>
  <c r="D14" i="5"/>
  <c r="E14" i="5"/>
  <c r="F14" i="5"/>
  <c r="G14" i="5"/>
  <c r="H14" i="5"/>
  <c r="D15" i="5"/>
  <c r="E15" i="5"/>
  <c r="F15" i="5"/>
  <c r="G15" i="5"/>
  <c r="H15" i="5"/>
  <c r="D16" i="5"/>
  <c r="E16" i="5"/>
  <c r="F16" i="5"/>
  <c r="G16" i="5"/>
  <c r="H16" i="5"/>
  <c r="D17" i="5"/>
  <c r="E17" i="5"/>
  <c r="F17" i="5"/>
  <c r="G17" i="5"/>
  <c r="H17" i="5"/>
  <c r="D18" i="5"/>
  <c r="E18" i="5"/>
  <c r="F18" i="5"/>
  <c r="G18" i="5"/>
  <c r="H18" i="5"/>
  <c r="D19" i="5"/>
  <c r="E19" i="5"/>
  <c r="F19" i="5"/>
  <c r="G19" i="5"/>
  <c r="H19" i="5"/>
  <c r="D20" i="5"/>
  <c r="E20" i="5"/>
  <c r="F20" i="5"/>
  <c r="G20" i="5"/>
  <c r="H20" i="5"/>
  <c r="D21" i="5"/>
  <c r="E21" i="5"/>
  <c r="F21" i="5"/>
  <c r="G21" i="5"/>
  <c r="H21" i="5"/>
  <c r="D22" i="5"/>
  <c r="E22" i="5"/>
  <c r="F22" i="5"/>
  <c r="G22" i="5"/>
  <c r="H22" i="5"/>
  <c r="D23" i="5"/>
  <c r="E23" i="5"/>
  <c r="F23" i="5"/>
  <c r="G23" i="5"/>
  <c r="H23" i="5"/>
  <c r="D24" i="5"/>
  <c r="E24" i="5"/>
  <c r="F24" i="5"/>
  <c r="G24" i="5"/>
  <c r="H24" i="5"/>
  <c r="D25" i="5"/>
  <c r="E25" i="5"/>
  <c r="F25" i="5"/>
  <c r="G25" i="5"/>
  <c r="H25" i="5"/>
  <c r="H8" i="5"/>
  <c r="G8" i="5"/>
  <c r="F8" i="5"/>
  <c r="E8" i="5"/>
  <c r="D8" i="5"/>
  <c r="M8" i="6" l="1"/>
  <c r="E8" i="8" s="1"/>
  <c r="M9" i="6"/>
  <c r="E9" i="8" s="1"/>
  <c r="M10" i="6"/>
  <c r="E10" i="8" s="1"/>
  <c r="M11" i="6"/>
  <c r="E11" i="8" s="1"/>
  <c r="M12" i="6"/>
  <c r="E12" i="8" s="1"/>
  <c r="M13" i="6"/>
  <c r="E13" i="8" s="1"/>
  <c r="F13" i="8" s="1"/>
  <c r="M14" i="6"/>
  <c r="E14" i="8" s="1"/>
  <c r="M15" i="6"/>
  <c r="E15" i="8" s="1"/>
  <c r="M16" i="6"/>
  <c r="E16" i="8" s="1"/>
  <c r="M17" i="6"/>
  <c r="E17" i="8" s="1"/>
  <c r="F17" i="8" s="1"/>
  <c r="D9" i="8"/>
  <c r="D10" i="8"/>
  <c r="D11" i="8"/>
  <c r="D12" i="8"/>
  <c r="D13" i="8"/>
  <c r="D14" i="8"/>
  <c r="D15" i="8"/>
  <c r="D16" i="8"/>
  <c r="D17" i="8"/>
  <c r="D8" i="8"/>
  <c r="D38" i="7"/>
  <c r="D39" i="7"/>
  <c r="D40" i="7"/>
  <c r="D41" i="7"/>
  <c r="D42" i="7"/>
  <c r="D44" i="7"/>
  <c r="D45" i="7"/>
  <c r="D46" i="7"/>
  <c r="D47" i="7"/>
  <c r="D48" i="7"/>
  <c r="D49" i="7"/>
  <c r="D50" i="7"/>
  <c r="D51" i="7"/>
  <c r="D52" i="7"/>
  <c r="D53" i="7"/>
  <c r="D54" i="7"/>
  <c r="D37" i="7"/>
  <c r="D9" i="7"/>
  <c r="D10" i="7"/>
  <c r="D11" i="7"/>
  <c r="D12" i="7"/>
  <c r="D13" i="7"/>
  <c r="D14" i="7"/>
  <c r="D15" i="7"/>
  <c r="D16" i="7"/>
  <c r="D18" i="7"/>
  <c r="D19" i="7"/>
  <c r="D20" i="7"/>
  <c r="D21" i="7"/>
  <c r="D22" i="7"/>
  <c r="D23" i="7"/>
  <c r="D24" i="7"/>
  <c r="D25" i="7"/>
  <c r="D8" i="7"/>
  <c r="J24" i="5"/>
  <c r="E24" i="7" s="1"/>
  <c r="J20" i="5"/>
  <c r="E20" i="7" s="1"/>
  <c r="F11" i="8" l="1"/>
  <c r="F14" i="8"/>
  <c r="F10" i="8"/>
  <c r="F9" i="8"/>
  <c r="F12" i="8"/>
  <c r="F20" i="7"/>
  <c r="H20" i="7" s="1"/>
  <c r="I20" i="7" s="1"/>
  <c r="F15" i="8"/>
  <c r="F16" i="8"/>
  <c r="B11" i="6"/>
  <c r="F8" i="8"/>
  <c r="F24" i="7"/>
  <c r="H24" i="7" s="1"/>
  <c r="I24" i="7" s="1"/>
  <c r="B17" i="6"/>
  <c r="B16" i="6"/>
  <c r="B10" i="6"/>
  <c r="B13" i="6"/>
  <c r="B8" i="6"/>
  <c r="B14" i="6"/>
  <c r="B12" i="6"/>
  <c r="B9" i="6"/>
  <c r="B15" i="6"/>
  <c r="K16" i="3"/>
  <c r="K17" i="3"/>
  <c r="D17" i="7" s="1"/>
  <c r="K18" i="3"/>
  <c r="K19" i="3"/>
  <c r="K20" i="3"/>
  <c r="K21" i="3"/>
  <c r="K22" i="3"/>
  <c r="K23" i="3"/>
  <c r="K24" i="3"/>
  <c r="K25" i="3"/>
  <c r="K37" i="3"/>
  <c r="K38" i="3"/>
  <c r="K39" i="3"/>
  <c r="K40" i="3"/>
  <c r="K41" i="3"/>
  <c r="K42" i="3"/>
  <c r="K43" i="3"/>
  <c r="D43" i="7" s="1"/>
  <c r="K44" i="3"/>
  <c r="K45" i="3"/>
  <c r="K46" i="3"/>
  <c r="K47" i="3"/>
  <c r="K48" i="3"/>
  <c r="K49" i="3"/>
  <c r="K50" i="3"/>
  <c r="K51" i="3"/>
  <c r="K52" i="3"/>
  <c r="K53" i="3"/>
  <c r="K54" i="3"/>
  <c r="B10" i="8" l="1"/>
  <c r="B15" i="8"/>
  <c r="B8" i="8"/>
  <c r="B14" i="8"/>
  <c r="B13" i="8"/>
  <c r="B16" i="8"/>
  <c r="B12" i="8"/>
  <c r="B17" i="8"/>
  <c r="B11" i="8"/>
  <c r="B9" i="8"/>
  <c r="K9" i="3"/>
  <c r="K10" i="3"/>
  <c r="K11" i="3"/>
  <c r="K12" i="3"/>
  <c r="K13" i="3"/>
  <c r="K14" i="3"/>
  <c r="K15" i="3"/>
  <c r="M10" i="3"/>
  <c r="K17" i="4" l="1"/>
  <c r="K16" i="4"/>
  <c r="K15" i="4"/>
  <c r="K14" i="4"/>
  <c r="K13" i="4"/>
  <c r="K12" i="4"/>
  <c r="K11" i="4"/>
  <c r="K10" i="4"/>
  <c r="K9" i="4"/>
  <c r="K8" i="4"/>
  <c r="C10" i="4" l="1"/>
  <c r="B10" i="4" s="1"/>
  <c r="C12" i="4"/>
  <c r="B12" i="4" s="1"/>
  <c r="C13" i="4"/>
  <c r="B13" i="4" s="1"/>
  <c r="C17" i="4"/>
  <c r="B17" i="4" s="1"/>
  <c r="C11" i="4"/>
  <c r="B11" i="4" s="1"/>
  <c r="C8" i="4"/>
  <c r="B8" i="4" s="1"/>
  <c r="C14" i="4"/>
  <c r="B14" i="4" s="1"/>
  <c r="C15" i="4"/>
  <c r="B15" i="4" s="1"/>
  <c r="C16" i="4"/>
  <c r="B16" i="4" s="1"/>
  <c r="C9" i="4"/>
  <c r="B9" i="4" s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11" i="1"/>
  <c r="J10" i="1"/>
  <c r="J9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8" i="1"/>
  <c r="K8" i="3"/>
  <c r="C18" i="1" l="1"/>
  <c r="B18" i="1" s="1"/>
  <c r="C8" i="1"/>
  <c r="B8" i="1" s="1"/>
  <c r="C8" i="3"/>
  <c r="B8" i="3" s="1"/>
  <c r="C43" i="3"/>
  <c r="B43" i="3" s="1"/>
  <c r="C21" i="3"/>
  <c r="B21" i="3" s="1"/>
  <c r="C12" i="3"/>
  <c r="B12" i="3" s="1"/>
  <c r="C11" i="3"/>
  <c r="B11" i="3" s="1"/>
  <c r="C19" i="3"/>
  <c r="B19" i="3" s="1"/>
  <c r="C38" i="3"/>
  <c r="B38" i="3" s="1"/>
  <c r="C46" i="3"/>
  <c r="B46" i="3" s="1"/>
  <c r="C54" i="3"/>
  <c r="B54" i="3" s="1"/>
  <c r="C20" i="3"/>
  <c r="B20" i="3" s="1"/>
  <c r="C39" i="3"/>
  <c r="B39" i="3" s="1"/>
  <c r="C47" i="3"/>
  <c r="B47" i="3" s="1"/>
  <c r="C52" i="3"/>
  <c r="B52" i="3" s="1"/>
  <c r="C48" i="3"/>
  <c r="B48" i="3" s="1"/>
  <c r="C49" i="3"/>
  <c r="B49" i="3" s="1"/>
  <c r="C40" i="3"/>
  <c r="B40" i="3" s="1"/>
  <c r="C37" i="3"/>
  <c r="B37" i="3" s="1"/>
  <c r="C50" i="3"/>
  <c r="B50" i="3" s="1"/>
  <c r="C41" i="3"/>
  <c r="B41" i="3" s="1"/>
  <c r="C18" i="3"/>
  <c r="B18" i="3" s="1"/>
  <c r="C51" i="3"/>
  <c r="B51" i="3" s="1"/>
  <c r="C16" i="3"/>
  <c r="B16" i="3" s="1"/>
  <c r="C42" i="3"/>
  <c r="B42" i="3" s="1"/>
  <c r="C22" i="3"/>
  <c r="B22" i="3" s="1"/>
  <c r="C13" i="3"/>
  <c r="B13" i="3" s="1"/>
  <c r="C10" i="3"/>
  <c r="B10" i="3" s="1"/>
  <c r="C25" i="3"/>
  <c r="B25" i="3" s="1"/>
  <c r="C17" i="3"/>
  <c r="B17" i="3" s="1"/>
  <c r="C9" i="3"/>
  <c r="B9" i="3" s="1"/>
  <c r="C53" i="3"/>
  <c r="B53" i="3" s="1"/>
  <c r="C45" i="3"/>
  <c r="B45" i="3" s="1"/>
  <c r="C23" i="3"/>
  <c r="B23" i="3" s="1"/>
  <c r="C14" i="3"/>
  <c r="B14" i="3" s="1"/>
  <c r="C44" i="3"/>
  <c r="B44" i="3" s="1"/>
  <c r="C15" i="3"/>
  <c r="B15" i="3" s="1"/>
  <c r="C24" i="3"/>
  <c r="B24" i="3" s="1"/>
  <c r="C15" i="1"/>
  <c r="B15" i="1" s="1"/>
  <c r="C16" i="1"/>
  <c r="B16" i="1" s="1"/>
  <c r="C9" i="1"/>
  <c r="B9" i="1" s="1"/>
  <c r="C17" i="1"/>
  <c r="B17" i="1" s="1"/>
  <c r="C10" i="1"/>
  <c r="B10" i="1" s="1"/>
  <c r="C11" i="1"/>
  <c r="B11" i="1" s="1"/>
  <c r="C12" i="1"/>
  <c r="B12" i="1" s="1"/>
  <c r="C13" i="1"/>
  <c r="B13" i="1" s="1"/>
  <c r="C14" i="1"/>
  <c r="B14" i="1" s="1"/>
  <c r="I25" i="5" l="1"/>
  <c r="J25" i="5" s="1"/>
  <c r="E25" i="7" s="1"/>
  <c r="F25" i="7" s="1"/>
  <c r="H25" i="7" s="1"/>
  <c r="I25" i="7" s="1"/>
  <c r="I23" i="5"/>
  <c r="J23" i="5" s="1"/>
  <c r="E23" i="7" s="1"/>
  <c r="F23" i="7" s="1"/>
  <c r="H23" i="7" s="1"/>
  <c r="I23" i="7" s="1"/>
  <c r="I22" i="5"/>
  <c r="J22" i="5" s="1"/>
  <c r="E22" i="7" s="1"/>
  <c r="F22" i="7" s="1"/>
  <c r="H22" i="7" s="1"/>
  <c r="I22" i="7" s="1"/>
  <c r="I21" i="5"/>
  <c r="J21" i="5" s="1"/>
  <c r="E21" i="7" s="1"/>
  <c r="F21" i="7" s="1"/>
  <c r="H21" i="7" s="1"/>
  <c r="I21" i="7" s="1"/>
  <c r="I19" i="5"/>
  <c r="J19" i="5" s="1"/>
  <c r="E19" i="7" s="1"/>
  <c r="F19" i="7" s="1"/>
  <c r="H19" i="7" s="1"/>
  <c r="I19" i="7" s="1"/>
  <c r="I18" i="5"/>
  <c r="J18" i="5" s="1"/>
  <c r="E18" i="7" s="1"/>
  <c r="F18" i="7" s="1"/>
  <c r="H18" i="7" s="1"/>
  <c r="I18" i="7" s="1"/>
  <c r="I17" i="5"/>
  <c r="J17" i="5" s="1"/>
  <c r="E17" i="7" s="1"/>
  <c r="F17" i="7" s="1"/>
  <c r="H17" i="7" s="1"/>
  <c r="I17" i="7" s="1"/>
  <c r="I16" i="5"/>
  <c r="J16" i="5" s="1"/>
  <c r="E16" i="7" s="1"/>
  <c r="F16" i="7" s="1"/>
  <c r="H16" i="7" s="1"/>
  <c r="I16" i="7" s="1"/>
  <c r="I15" i="5"/>
  <c r="J15" i="5" s="1"/>
  <c r="E15" i="7" s="1"/>
  <c r="F15" i="7" s="1"/>
  <c r="H15" i="7" s="1"/>
  <c r="I15" i="7" s="1"/>
  <c r="I14" i="5"/>
  <c r="J14" i="5" s="1"/>
  <c r="E14" i="7" s="1"/>
  <c r="F14" i="7" s="1"/>
  <c r="H14" i="7" s="1"/>
  <c r="I14" i="7" s="1"/>
  <c r="I13" i="5"/>
  <c r="J13" i="5" s="1"/>
  <c r="E13" i="7" s="1"/>
  <c r="F13" i="7" s="1"/>
  <c r="H13" i="7" s="1"/>
  <c r="I13" i="7" s="1"/>
  <c r="I12" i="5"/>
  <c r="J12" i="5" s="1"/>
  <c r="E12" i="7" s="1"/>
  <c r="F12" i="7" s="1"/>
  <c r="H12" i="7" s="1"/>
  <c r="I12" i="7" s="1"/>
  <c r="I11" i="5"/>
  <c r="J11" i="5" s="1"/>
  <c r="E11" i="7" s="1"/>
  <c r="F11" i="7" s="1"/>
  <c r="H11" i="7" s="1"/>
  <c r="I11" i="7" s="1"/>
  <c r="I10" i="5"/>
  <c r="J10" i="5" s="1"/>
  <c r="E10" i="7" s="1"/>
  <c r="F10" i="7" s="1"/>
  <c r="H10" i="7" s="1"/>
  <c r="I10" i="7" s="1"/>
  <c r="I9" i="5"/>
  <c r="J9" i="5" s="1"/>
  <c r="E9" i="7" s="1"/>
  <c r="F9" i="7" s="1"/>
  <c r="H9" i="7" s="1"/>
  <c r="I8" i="5"/>
  <c r="J8" i="5" s="1"/>
  <c r="I9" i="7" l="1"/>
  <c r="I38" i="5"/>
  <c r="J38" i="5" s="1"/>
  <c r="E38" i="7" s="1"/>
  <c r="F38" i="7" s="1"/>
  <c r="H38" i="7" s="1"/>
  <c r="I38" i="7" s="1"/>
  <c r="I46" i="5"/>
  <c r="J46" i="5" s="1"/>
  <c r="E46" i="7" s="1"/>
  <c r="F46" i="7" s="1"/>
  <c r="H46" i="7" s="1"/>
  <c r="I46" i="7" s="1"/>
  <c r="I54" i="5"/>
  <c r="J54" i="5" s="1"/>
  <c r="E54" i="7" s="1"/>
  <c r="F54" i="7" s="1"/>
  <c r="H54" i="7" s="1"/>
  <c r="I54" i="7" s="1"/>
  <c r="I37" i="5"/>
  <c r="J37" i="5" s="1"/>
  <c r="E37" i="7" s="1"/>
  <c r="F37" i="7" s="1"/>
  <c r="H37" i="7" s="1"/>
  <c r="I37" i="7" s="1"/>
  <c r="I40" i="5"/>
  <c r="J40" i="5" s="1"/>
  <c r="E40" i="7" s="1"/>
  <c r="F40" i="7" s="1"/>
  <c r="H40" i="7" s="1"/>
  <c r="I40" i="7" s="1"/>
  <c r="I49" i="5"/>
  <c r="J49" i="5" s="1"/>
  <c r="E49" i="7" s="1"/>
  <c r="F49" i="7" s="1"/>
  <c r="H49" i="7" s="1"/>
  <c r="I49" i="7" s="1"/>
  <c r="I42" i="5"/>
  <c r="J42" i="5" s="1"/>
  <c r="E42" i="7" s="1"/>
  <c r="F42" i="7" s="1"/>
  <c r="H42" i="7" s="1"/>
  <c r="I42" i="7" s="1"/>
  <c r="I50" i="5"/>
  <c r="J50" i="5" s="1"/>
  <c r="E50" i="7" s="1"/>
  <c r="F50" i="7" s="1"/>
  <c r="H50" i="7" s="1"/>
  <c r="I50" i="7" s="1"/>
  <c r="I43" i="5"/>
  <c r="J43" i="5" s="1"/>
  <c r="E43" i="7" s="1"/>
  <c r="F43" i="7" s="1"/>
  <c r="H43" i="7" s="1"/>
  <c r="I43" i="7" s="1"/>
  <c r="I51" i="5"/>
  <c r="J51" i="5" s="1"/>
  <c r="E51" i="7" s="1"/>
  <c r="F51" i="7" s="1"/>
  <c r="H51" i="7" s="1"/>
  <c r="I51" i="7" s="1"/>
  <c r="I44" i="5"/>
  <c r="J44" i="5" s="1"/>
  <c r="E44" i="7" s="1"/>
  <c r="F44" i="7" s="1"/>
  <c r="H44" i="7" s="1"/>
  <c r="I44" i="7" s="1"/>
  <c r="I52" i="5"/>
  <c r="J52" i="5" s="1"/>
  <c r="E52" i="7" s="1"/>
  <c r="F52" i="7" s="1"/>
  <c r="H52" i="7" s="1"/>
  <c r="I52" i="7" s="1"/>
  <c r="I47" i="5"/>
  <c r="J47" i="5" s="1"/>
  <c r="E47" i="7" s="1"/>
  <c r="F47" i="7" s="1"/>
  <c r="H47" i="7" s="1"/>
  <c r="I47" i="7" s="1"/>
  <c r="I48" i="5"/>
  <c r="J48" i="5" s="1"/>
  <c r="E48" i="7" s="1"/>
  <c r="F48" i="7" s="1"/>
  <c r="H48" i="7" s="1"/>
  <c r="I48" i="7" s="1"/>
  <c r="I45" i="5"/>
  <c r="J45" i="5" s="1"/>
  <c r="E45" i="7" s="1"/>
  <c r="F45" i="7" s="1"/>
  <c r="H45" i="7" s="1"/>
  <c r="I45" i="7" s="1"/>
  <c r="I53" i="5"/>
  <c r="J53" i="5" s="1"/>
  <c r="E53" i="7" s="1"/>
  <c r="F53" i="7" s="1"/>
  <c r="H53" i="7" s="1"/>
  <c r="I53" i="7" s="1"/>
  <c r="I39" i="5"/>
  <c r="J39" i="5" s="1"/>
  <c r="E39" i="7" s="1"/>
  <c r="F39" i="7" s="1"/>
  <c r="H39" i="7" s="1"/>
  <c r="I39" i="7" s="1"/>
  <c r="I41" i="5"/>
  <c r="J41" i="5" s="1"/>
  <c r="E41" i="7" s="1"/>
  <c r="F41" i="7" s="1"/>
  <c r="H41" i="7" s="1"/>
  <c r="I41" i="7" s="1"/>
  <c r="B38" i="5"/>
  <c r="E8" i="7"/>
  <c r="F8" i="7" s="1"/>
  <c r="B23" i="5" l="1"/>
  <c r="B10" i="5"/>
  <c r="B54" i="5"/>
  <c r="H7" i="7"/>
  <c r="B14" i="5"/>
  <c r="B37" i="5"/>
  <c r="B42" i="5"/>
  <c r="B24" i="5"/>
  <c r="B44" i="5"/>
  <c r="B40" i="5"/>
  <c r="B21" i="5"/>
  <c r="B50" i="5"/>
  <c r="B52" i="5"/>
  <c r="B11" i="5"/>
  <c r="B41" i="5"/>
  <c r="B46" i="5"/>
  <c r="B17" i="5"/>
  <c r="B16" i="5"/>
  <c r="B47" i="5"/>
  <c r="B43" i="5"/>
  <c r="B53" i="5"/>
  <c r="B9" i="5"/>
  <c r="B19" i="5"/>
  <c r="B22" i="5"/>
  <c r="B18" i="5"/>
  <c r="B13" i="5"/>
  <c r="B45" i="5"/>
  <c r="B49" i="5"/>
  <c r="B51" i="5"/>
  <c r="B15" i="5"/>
  <c r="B39" i="5"/>
  <c r="B48" i="5"/>
  <c r="B8" i="5"/>
  <c r="B20" i="5"/>
  <c r="B12" i="5"/>
  <c r="B25" i="5"/>
  <c r="H8" i="7"/>
  <c r="I8" i="7" s="1"/>
  <c r="I7" i="7" s="1"/>
  <c r="B51" i="7"/>
  <c r="B54" i="7"/>
  <c r="B25" i="7"/>
  <c r="B12" i="7"/>
  <c r="B20" i="7"/>
  <c r="B38" i="7"/>
  <c r="B18" i="7"/>
  <c r="B9" i="7"/>
  <c r="B44" i="7"/>
  <c r="B16" i="7"/>
  <c r="B52" i="7"/>
  <c r="B49" i="7"/>
  <c r="B17" i="7"/>
  <c r="B24" i="7"/>
  <c r="B15" i="7"/>
  <c r="B13" i="7"/>
  <c r="B39" i="7"/>
  <c r="B41" i="7"/>
  <c r="B19" i="7"/>
  <c r="B40" i="7"/>
  <c r="B42" i="7"/>
  <c r="B8" i="7"/>
  <c r="B45" i="7"/>
  <c r="B48" i="7"/>
  <c r="B11" i="7"/>
  <c r="B10" i="7"/>
  <c r="B46" i="7"/>
  <c r="B43" i="7"/>
  <c r="B47" i="7"/>
  <c r="B23" i="7"/>
  <c r="B53" i="7"/>
  <c r="B14" i="7"/>
  <c r="B50" i="7"/>
  <c r="B21" i="7"/>
  <c r="B37" i="7"/>
  <c r="B22" i="7"/>
</calcChain>
</file>

<file path=xl/sharedStrings.xml><?xml version="1.0" encoding="utf-8"?>
<sst xmlns="http://schemas.openxmlformats.org/spreadsheetml/2006/main" count="476" uniqueCount="139">
  <si>
    <t>№п/п</t>
  </si>
  <si>
    <t>Статус</t>
  </si>
  <si>
    <t>№ кода</t>
  </si>
  <si>
    <t>Фамилия, инициалы</t>
  </si>
  <si>
    <t xml:space="preserve">ОУ № </t>
  </si>
  <si>
    <t>ИТОГО</t>
  </si>
  <si>
    <t>Председатель жюри:</t>
  </si>
  <si>
    <t>Члены жюри:</t>
  </si>
  <si>
    <t>Этап: _____________________</t>
  </si>
  <si>
    <t>муниципальный</t>
  </si>
  <si>
    <t xml:space="preserve">Место проведения: </t>
  </si>
  <si>
    <r>
      <t xml:space="preserve">Дата проведения: </t>
    </r>
    <r>
      <rPr>
        <b/>
        <sz val="12"/>
        <color theme="1"/>
        <rFont val="Arial"/>
        <family val="2"/>
        <charset val="204"/>
      </rPr>
      <t xml:space="preserve"> </t>
    </r>
  </si>
  <si>
    <t xml:space="preserve">Класс:   </t>
  </si>
  <si>
    <t>Место</t>
  </si>
  <si>
    <t>Протокол проведения  всероссийской олимпиады школьников по ОБЖ</t>
  </si>
  <si>
    <t>СОШ № 24</t>
  </si>
  <si>
    <t>10-11</t>
  </si>
  <si>
    <t>7-8</t>
  </si>
  <si>
    <t>г.о.Мытищи</t>
  </si>
  <si>
    <t>Тур:</t>
  </si>
  <si>
    <t>Теоретический</t>
  </si>
  <si>
    <t>Малинкович М.Л.</t>
  </si>
  <si>
    <t>МБОУ "Лицей № 34"</t>
  </si>
  <si>
    <t>МБОУ СОШ № 9</t>
  </si>
  <si>
    <t>Литовский И.А.</t>
  </si>
  <si>
    <t>МАОУ "Лицей № 15"</t>
  </si>
  <si>
    <t>Крючкова О.Ю.</t>
  </si>
  <si>
    <t>Годованный А.Д.</t>
  </si>
  <si>
    <t>МБОУ СОШ № 24</t>
  </si>
  <si>
    <t>Козлова А.Д.</t>
  </si>
  <si>
    <t>МБОУ "Лицей № 2"</t>
  </si>
  <si>
    <t>Крылов Д.Д.</t>
  </si>
  <si>
    <t>МБОУ СОШ №24</t>
  </si>
  <si>
    <t>Лупнов И.С.</t>
  </si>
  <si>
    <t>Степанкин Т.А.</t>
  </si>
  <si>
    <t>Мурашкина Е.Я.</t>
  </si>
  <si>
    <t>ЧУ ОШ "Классика-М"</t>
  </si>
  <si>
    <t>Потапова С.А.</t>
  </si>
  <si>
    <t>Бойко А.И.</t>
  </si>
  <si>
    <t>Панкратов В.А.</t>
  </si>
  <si>
    <t>Борисова С.А.</t>
  </si>
  <si>
    <t>"Гимназия № 33"</t>
  </si>
  <si>
    <t>Мазылу В.Г.</t>
  </si>
  <si>
    <t>Васильев А.В.</t>
  </si>
  <si>
    <t>МБОУ СОШ № 6 (Корпус №1)</t>
  </si>
  <si>
    <t>Базарова М.С.</t>
  </si>
  <si>
    <t>МБОУ "Гимназия № 1"</t>
  </si>
  <si>
    <t>Фёдорова И.И.</t>
  </si>
  <si>
    <t>МБОУ "Лицей №15"</t>
  </si>
  <si>
    <t>МБОУ "Лицей №2"</t>
  </si>
  <si>
    <t>Василенко П.Я.</t>
  </si>
  <si>
    <t>Петрова А.А.</t>
  </si>
  <si>
    <t>МБОУ СОШ № 14</t>
  </si>
  <si>
    <t>Орлова А.А.</t>
  </si>
  <si>
    <t>Ермакова М.А.</t>
  </si>
  <si>
    <t>МБОУ "Гимназия  № 16"</t>
  </si>
  <si>
    <t>Чухнова С.Р.</t>
  </si>
  <si>
    <t>МБОУ СОШ № 6 (корпус 2)</t>
  </si>
  <si>
    <t>Полетаев В.А.</t>
  </si>
  <si>
    <t>Цимох А.А.</t>
  </si>
  <si>
    <t>Мусахранов Д.Д.</t>
  </si>
  <si>
    <t>МБОУ СОШ №5</t>
  </si>
  <si>
    <t>Соломаха Е.Б.</t>
  </si>
  <si>
    <t>Ахмедов Т.Р.</t>
  </si>
  <si>
    <t>Габдрахманов Д.Р.</t>
  </si>
  <si>
    <t>Дугин Ф.М.</t>
  </si>
  <si>
    <t>Смирнов Д.А.</t>
  </si>
  <si>
    <t>Ревякин А.Д.</t>
  </si>
  <si>
    <t>Коровин А.Р.</t>
  </si>
  <si>
    <t>МБОУ СОШ №3</t>
  </si>
  <si>
    <t>Ершов Е.Д.</t>
  </si>
  <si>
    <t>МБОУ СОШ № 4</t>
  </si>
  <si>
    <t>Ратькин Ф.Н.</t>
  </si>
  <si>
    <t>Иванченко А.Ю.</t>
  </si>
  <si>
    <t>Захарова Л.С.</t>
  </si>
  <si>
    <t>МБОУ СОШ № 32</t>
  </si>
  <si>
    <t>Фёдорова Е.Э.</t>
  </si>
  <si>
    <t>Андрейчук А.А.</t>
  </si>
  <si>
    <t>Стружкина К.Ю.</t>
  </si>
  <si>
    <t>МАОУ СОШ № 19</t>
  </si>
  <si>
    <t>Чечнёва А.А.</t>
  </si>
  <si>
    <t>Кудринский Д.Д.</t>
  </si>
  <si>
    <t>Сущева Е.Д.</t>
  </si>
  <si>
    <t>Ботулев П.В.</t>
  </si>
  <si>
    <t>Титова А.Д.</t>
  </si>
  <si>
    <t>Мамаева А.А.</t>
  </si>
  <si>
    <t>Попова М.А.</t>
  </si>
  <si>
    <t>Сергушкина Е.С.</t>
  </si>
  <si>
    <t>Спиридонов В.В.</t>
  </si>
  <si>
    <t>МБОУ СОШ № 25</t>
  </si>
  <si>
    <t>Балахнин Д.Е.</t>
  </si>
  <si>
    <t>Тарасов Н.М.</t>
  </si>
  <si>
    <t>Агупов А.С.</t>
  </si>
  <si>
    <t>Прошкин Д.А.</t>
  </si>
  <si>
    <t>Михайлов В.В.</t>
  </si>
  <si>
    <t>Плешкова Е.В.</t>
  </si>
  <si>
    <t>МБОУ "Гимназия № 17"</t>
  </si>
  <si>
    <t>Власова С.В.</t>
  </si>
  <si>
    <t>Масленников А.Н.</t>
  </si>
  <si>
    <t>Суворов А.Д.</t>
  </si>
  <si>
    <t>Архипкин Е.Р.</t>
  </si>
  <si>
    <t>Кроха О.М.</t>
  </si>
  <si>
    <t>Ротко И.Г.</t>
  </si>
  <si>
    <t>Новикова С.А.</t>
  </si>
  <si>
    <t>Песков А.А.</t>
  </si>
  <si>
    <t>Айсуваков Г.М.</t>
  </si>
  <si>
    <t>Страница 1</t>
  </si>
  <si>
    <t>Страница 2</t>
  </si>
  <si>
    <t>Гайдуков А.Н.</t>
  </si>
  <si>
    <t>Фомина А.П.</t>
  </si>
  <si>
    <t>Овсянников Е.С.</t>
  </si>
  <si>
    <t>Абрамчук С.М.</t>
  </si>
  <si>
    <t>Елисеев А.О.</t>
  </si>
  <si>
    <t>Голубев В.В.</t>
  </si>
  <si>
    <t>1-3</t>
  </si>
  <si>
    <t>4-6</t>
  </si>
  <si>
    <t>7-9</t>
  </si>
  <si>
    <t>10-12</t>
  </si>
  <si>
    <t>13-15</t>
  </si>
  <si>
    <t>Тест</t>
  </si>
  <si>
    <t>Практический</t>
  </si>
  <si>
    <t>Взание узлов</t>
  </si>
  <si>
    <t>Работа с карабинами</t>
  </si>
  <si>
    <t>Первая помощь</t>
  </si>
  <si>
    <t>БОП</t>
  </si>
  <si>
    <t>Акватория</t>
  </si>
  <si>
    <t>СИЗ</t>
  </si>
  <si>
    <t>Итоговый протокол проведения  всероссийской олимпиады школьников по ОБЖ</t>
  </si>
  <si>
    <t>13 и 15.12.2019</t>
  </si>
  <si>
    <t>Теоретический тур</t>
  </si>
  <si>
    <t>Практический тур</t>
  </si>
  <si>
    <t>Первая помощь 1</t>
  </si>
  <si>
    <t>Первая помощь 2</t>
  </si>
  <si>
    <t>АК</t>
  </si>
  <si>
    <t>Высота предмета и азимут</t>
  </si>
  <si>
    <t>Магазин и патроны</t>
  </si>
  <si>
    <t>ТИР</t>
  </si>
  <si>
    <t>Ермаков М.А.</t>
  </si>
  <si>
    <t>Этап: муниципальный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</si>
</sst>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Alignment="1"/>
    <xf numFmtId="0" fontId="6" fillId="0" borderId="0" xfId="0" applyFont="1" applyAlignment="1"/>
    <xf numFmtId="0" fontId="4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/>
    <xf numFmtId="49" fontId="8" fillId="0" borderId="0" xfId="0" applyNumberFormat="1" applyFont="1"/>
    <xf numFmtId="49" fontId="8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1" xfId="0" applyFill="1" applyBorder="1"/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49" fontId="4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0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 vertical="top"/>
    </xf>
    <xf numFmtId="14" fontId="8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ocuments\&#1054;&#1052;&#1054;%20&#1054;&#1041;&#1046;\&#1044;&#1086;&#1082;&#1091;&#1084;&#1077;&#1085;&#1090;&#1099;%20&#1087;&#1086;%20&#1086;&#1083;&#1080;&#1084;&#1087;&#1080;&#1072;&#1076;&#1077;%20&#1054;&#1041;&#1046;\&#1054;&#1083;&#1080;&#1084;&#1087;&#1080;&#1072;&#1076;&#1072;%20&#1054;&#1041;&#1046;%202019-20\&#1052;&#1091;&#1085;&#1080;&#1094;&#1080;&#1087;&#1072;&#1083;&#1100;&#1085;&#1099;&#1081;%20&#1101;&#1090;&#1072;&#1087;\&#1052;&#1091;&#1085;&#1080;&#1094;&#1080;&#1087;&#1072;&#1083;&#1100;&#1085;&#1099;&#1081;%20&#1101;&#1090;&#1072;&#1087;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ocuments\&#1054;&#1052;&#1054;%20&#1054;&#1041;&#1046;\&#1044;&#1086;&#1082;&#1091;&#1084;&#1077;&#1085;&#1090;&#1099;%20&#1087;&#1086;%20&#1086;&#1083;&#1080;&#1084;&#1087;&#1080;&#1072;&#1076;&#1077;%20&#1054;&#1041;&#1046;\&#1054;&#1083;&#1080;&#1084;&#1087;&#1080;&#1072;&#1076;&#1072;%20&#1054;&#1041;&#1046;%202019-20\&#1052;&#1091;&#1085;&#1080;&#1094;&#1080;&#1087;&#1072;&#1083;&#1100;&#1085;&#1099;&#1081;%20&#1101;&#1090;&#1072;&#1087;\&#1055;&#1088;&#1086;&#1090;&#1086;&#1082;&#1086;&#1083;&#1099;%20&#1087;&#1088;&#1072;&#1082;&#1090;&#1080;&#1095;&#1077;&#1089;&#1082;&#1086;&#1075;&#1086;%20&#1101;&#1090;&#1072;&#1087;&#1072;%209%20&#1082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5.241\All\&#1044;&#1099;&#1088;&#1084;&#1072;&#1085;%20&#1051;.&#1040;\&#1054;&#1051;&#1048;&#1052;&#1055;&#1048;&#1040;&#1044;&#1067;%202019-2020\2.%20&#1052;&#1091;&#1085;&#1080;&#1094;&#1080;&#1087;&#1072;&#1083;&#1100;&#1085;&#1099;&#1081;%20&#1101;&#1090;&#1072;&#1087;\&#1055;&#1088;&#1086;&#1090;&#1086;&#1082;&#1086;&#1083;&#1099;%20&#1085;&#1072;%20&#1089;&#1072;&#1081;&#1090;\&#1055;&#1088;&#1086;&#1090;&#1086;&#1082;&#1086;&#1083;&#1099;%20&#1087;&#1088;&#1072;&#1082;&#1090;&#1080;&#1095;&#1077;&#1089;&#1082;&#1086;&#1075;&#1086;%20&#1101;&#1090;&#1072;&#1087;&#1072;%209%20&#1082;&#108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83;&#1080;&#1084;&#1087;&#1080;&#1072;&#1076;&#1072;%20&#1054;&#1041;&#1046;%202019\&#1055;&#1088;&#1086;&#1090;&#1086;&#1082;&#1086;&#1083;&#1099;%20&#1087;&#1088;&#1072;&#1082;&#1090;&#1080;&#1095;&#1077;&#1089;&#1082;&#1086;&#1075;&#1086;%20&#1101;&#1090;&#1072;&#1087;&#1072;%2010-11%20&#1082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ред судей."/>
      <sheetName val="Регистрационные протоколы"/>
      <sheetName val="Протоколы соревнований"/>
    </sheetNames>
    <sheetDataSet>
      <sheetData sheetId="0"/>
      <sheetData sheetId="1"/>
      <sheetData sheetId="2">
        <row r="20">
          <cell r="D20" t="str">
            <v>МАОУ "Лицей № 15"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злы 9 кл"/>
      <sheetName val="Карабины 9 кл"/>
      <sheetName val="ПервПом 9 кл"/>
      <sheetName val="БОП 9 кл"/>
      <sheetName val="Акватория 9 кл"/>
      <sheetName val="СИЗ 9 кл"/>
    </sheetNames>
    <sheetDataSet>
      <sheetData sheetId="0" refreshError="1">
        <row r="9">
          <cell r="I9">
            <v>4</v>
          </cell>
        </row>
        <row r="10">
          <cell r="I10">
            <v>6</v>
          </cell>
        </row>
        <row r="11">
          <cell r="I11">
            <v>7</v>
          </cell>
        </row>
        <row r="12">
          <cell r="I12">
            <v>5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1</v>
          </cell>
        </row>
        <row r="16">
          <cell r="I16">
            <v>6</v>
          </cell>
        </row>
        <row r="17">
          <cell r="I17">
            <v>0</v>
          </cell>
        </row>
        <row r="18">
          <cell r="I18">
            <v>8</v>
          </cell>
        </row>
        <row r="19">
          <cell r="I19">
            <v>6</v>
          </cell>
        </row>
        <row r="20">
          <cell r="I20">
            <v>0</v>
          </cell>
        </row>
        <row r="21">
          <cell r="I21">
            <v>9</v>
          </cell>
        </row>
        <row r="22">
          <cell r="I22">
            <v>6</v>
          </cell>
        </row>
        <row r="23">
          <cell r="I23">
            <v>0</v>
          </cell>
        </row>
        <row r="24">
          <cell r="I24">
            <v>4</v>
          </cell>
        </row>
        <row r="25">
          <cell r="I25">
            <v>12</v>
          </cell>
        </row>
        <row r="26">
          <cell r="I26">
            <v>0</v>
          </cell>
        </row>
        <row r="38">
          <cell r="I38">
            <v>6</v>
          </cell>
        </row>
        <row r="39">
          <cell r="I39">
            <v>9</v>
          </cell>
        </row>
        <row r="40">
          <cell r="I40">
            <v>2</v>
          </cell>
        </row>
        <row r="41">
          <cell r="I41">
            <v>12</v>
          </cell>
        </row>
        <row r="42">
          <cell r="I42">
            <v>3</v>
          </cell>
        </row>
        <row r="43">
          <cell r="I43">
            <v>0</v>
          </cell>
        </row>
        <row r="44">
          <cell r="I44">
            <v>10</v>
          </cell>
        </row>
        <row r="45">
          <cell r="I45">
            <v>7</v>
          </cell>
        </row>
        <row r="46">
          <cell r="I46">
            <v>9</v>
          </cell>
        </row>
        <row r="47">
          <cell r="I47">
            <v>3</v>
          </cell>
        </row>
        <row r="48">
          <cell r="I48">
            <v>3</v>
          </cell>
        </row>
        <row r="49">
          <cell r="I49">
            <v>7</v>
          </cell>
        </row>
        <row r="50">
          <cell r="I50">
            <v>12</v>
          </cell>
        </row>
        <row r="51">
          <cell r="I51">
            <v>0</v>
          </cell>
        </row>
        <row r="52">
          <cell r="I52">
            <v>3</v>
          </cell>
        </row>
        <row r="53">
          <cell r="I53">
            <v>15</v>
          </cell>
        </row>
        <row r="54">
          <cell r="I54">
            <v>6</v>
          </cell>
        </row>
        <row r="55">
          <cell r="I55">
            <v>2</v>
          </cell>
        </row>
      </sheetData>
      <sheetData sheetId="1" refreshError="1">
        <row r="9">
          <cell r="I9">
            <v>6</v>
          </cell>
        </row>
        <row r="10">
          <cell r="I10">
            <v>6</v>
          </cell>
        </row>
        <row r="11">
          <cell r="I11">
            <v>15</v>
          </cell>
        </row>
        <row r="12">
          <cell r="I12">
            <v>11</v>
          </cell>
        </row>
        <row r="13">
          <cell r="I13">
            <v>9</v>
          </cell>
        </row>
        <row r="14">
          <cell r="I14">
            <v>0</v>
          </cell>
        </row>
        <row r="15">
          <cell r="I15">
            <v>15</v>
          </cell>
        </row>
        <row r="16">
          <cell r="I16">
            <v>15</v>
          </cell>
        </row>
        <row r="17">
          <cell r="I17">
            <v>0</v>
          </cell>
        </row>
        <row r="18">
          <cell r="I18">
            <v>15</v>
          </cell>
        </row>
        <row r="19">
          <cell r="I19">
            <v>12</v>
          </cell>
        </row>
        <row r="20">
          <cell r="I20">
            <v>0</v>
          </cell>
        </row>
        <row r="21">
          <cell r="I21">
            <v>15</v>
          </cell>
        </row>
        <row r="22">
          <cell r="I22">
            <v>15</v>
          </cell>
        </row>
        <row r="23">
          <cell r="I23">
            <v>0</v>
          </cell>
        </row>
        <row r="24">
          <cell r="I24">
            <v>7</v>
          </cell>
        </row>
        <row r="25">
          <cell r="I25">
            <v>15</v>
          </cell>
        </row>
        <row r="26">
          <cell r="I26">
            <v>7</v>
          </cell>
        </row>
        <row r="38">
          <cell r="I38">
            <v>3</v>
          </cell>
        </row>
        <row r="39">
          <cell r="I39">
            <v>6</v>
          </cell>
        </row>
        <row r="40">
          <cell r="I40">
            <v>9</v>
          </cell>
        </row>
        <row r="41">
          <cell r="I41">
            <v>15</v>
          </cell>
        </row>
        <row r="42">
          <cell r="I42">
            <v>0</v>
          </cell>
        </row>
        <row r="43">
          <cell r="I43">
            <v>9</v>
          </cell>
        </row>
        <row r="44">
          <cell r="I44">
            <v>15</v>
          </cell>
        </row>
        <row r="45">
          <cell r="I45">
            <v>15</v>
          </cell>
        </row>
        <row r="46">
          <cell r="I46">
            <v>15</v>
          </cell>
        </row>
        <row r="47">
          <cell r="I47">
            <v>12</v>
          </cell>
        </row>
        <row r="48">
          <cell r="I48">
            <v>0</v>
          </cell>
        </row>
        <row r="49">
          <cell r="I49">
            <v>9</v>
          </cell>
        </row>
        <row r="50">
          <cell r="I50">
            <v>15</v>
          </cell>
        </row>
        <row r="51">
          <cell r="I51">
            <v>0</v>
          </cell>
        </row>
        <row r="52">
          <cell r="I52">
            <v>11</v>
          </cell>
        </row>
        <row r="53">
          <cell r="I53">
            <v>15</v>
          </cell>
        </row>
        <row r="54">
          <cell r="I54">
            <v>12</v>
          </cell>
        </row>
        <row r="55">
          <cell r="I55">
            <v>11</v>
          </cell>
        </row>
      </sheetData>
      <sheetData sheetId="2" refreshError="1">
        <row r="9">
          <cell r="I9">
            <v>0</v>
          </cell>
        </row>
        <row r="10">
          <cell r="I10">
            <v>20</v>
          </cell>
        </row>
        <row r="11">
          <cell r="I11">
            <v>30</v>
          </cell>
        </row>
        <row r="12">
          <cell r="I12">
            <v>30</v>
          </cell>
        </row>
        <row r="13">
          <cell r="I13">
            <v>0</v>
          </cell>
        </row>
        <row r="14">
          <cell r="I14">
            <v>30</v>
          </cell>
        </row>
        <row r="15">
          <cell r="I15">
            <v>30</v>
          </cell>
        </row>
        <row r="16">
          <cell r="I16">
            <v>30</v>
          </cell>
        </row>
        <row r="17">
          <cell r="I17">
            <v>0</v>
          </cell>
        </row>
        <row r="18">
          <cell r="I18">
            <v>30</v>
          </cell>
        </row>
        <row r="19">
          <cell r="I19">
            <v>30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>
            <v>30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30</v>
          </cell>
        </row>
        <row r="26">
          <cell r="I26">
            <v>30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30</v>
          </cell>
        </row>
        <row r="41">
          <cell r="I41">
            <v>30</v>
          </cell>
        </row>
        <row r="42">
          <cell r="I42">
            <v>0</v>
          </cell>
        </row>
        <row r="43">
          <cell r="I43">
            <v>30</v>
          </cell>
        </row>
        <row r="44">
          <cell r="I44">
            <v>30</v>
          </cell>
        </row>
        <row r="45">
          <cell r="I45">
            <v>0</v>
          </cell>
        </row>
        <row r="46">
          <cell r="I46">
            <v>30</v>
          </cell>
        </row>
        <row r="47">
          <cell r="I47">
            <v>30</v>
          </cell>
        </row>
        <row r="48">
          <cell r="I48">
            <v>30</v>
          </cell>
        </row>
        <row r="49">
          <cell r="I49">
            <v>0</v>
          </cell>
        </row>
        <row r="50">
          <cell r="I50">
            <v>30</v>
          </cell>
        </row>
        <row r="51">
          <cell r="I51">
            <v>0</v>
          </cell>
        </row>
        <row r="53">
          <cell r="I53">
            <v>30</v>
          </cell>
        </row>
        <row r="54">
          <cell r="I54">
            <v>0</v>
          </cell>
        </row>
        <row r="55">
          <cell r="I55">
            <v>0</v>
          </cell>
        </row>
      </sheetData>
      <sheetData sheetId="3" refreshError="1">
        <row r="9">
          <cell r="N9">
            <v>30</v>
          </cell>
        </row>
        <row r="10">
          <cell r="N10">
            <v>26</v>
          </cell>
        </row>
        <row r="11">
          <cell r="N11">
            <v>28</v>
          </cell>
        </row>
        <row r="12">
          <cell r="N12">
            <v>28</v>
          </cell>
        </row>
        <row r="13">
          <cell r="N13">
            <v>28</v>
          </cell>
        </row>
        <row r="14">
          <cell r="N14">
            <v>28</v>
          </cell>
        </row>
        <row r="15">
          <cell r="N15">
            <v>30</v>
          </cell>
        </row>
        <row r="16">
          <cell r="N16">
            <v>30</v>
          </cell>
        </row>
        <row r="17">
          <cell r="N17">
            <v>0</v>
          </cell>
        </row>
        <row r="18">
          <cell r="N18">
            <v>30</v>
          </cell>
        </row>
        <row r="19">
          <cell r="N19">
            <v>26</v>
          </cell>
        </row>
        <row r="20">
          <cell r="N20">
            <v>0</v>
          </cell>
        </row>
        <row r="21">
          <cell r="N21">
            <v>26</v>
          </cell>
        </row>
        <row r="22">
          <cell r="N22">
            <v>30</v>
          </cell>
        </row>
        <row r="23">
          <cell r="N23">
            <v>25</v>
          </cell>
        </row>
        <row r="24">
          <cell r="N24">
            <v>28</v>
          </cell>
        </row>
        <row r="25">
          <cell r="N25">
            <v>30</v>
          </cell>
        </row>
        <row r="26">
          <cell r="N26">
            <v>30</v>
          </cell>
        </row>
        <row r="38">
          <cell r="N38">
            <v>26</v>
          </cell>
        </row>
        <row r="39">
          <cell r="N39">
            <v>30</v>
          </cell>
        </row>
        <row r="40">
          <cell r="N40">
            <v>28</v>
          </cell>
        </row>
        <row r="41">
          <cell r="N41">
            <v>30</v>
          </cell>
        </row>
        <row r="42">
          <cell r="N42">
            <v>28</v>
          </cell>
        </row>
        <row r="43">
          <cell r="N43">
            <v>30</v>
          </cell>
        </row>
        <row r="44">
          <cell r="N44">
            <v>28</v>
          </cell>
        </row>
        <row r="45">
          <cell r="N45">
            <v>30</v>
          </cell>
        </row>
        <row r="46">
          <cell r="N46">
            <v>30</v>
          </cell>
        </row>
        <row r="47">
          <cell r="N47">
            <v>30</v>
          </cell>
        </row>
        <row r="48">
          <cell r="N48">
            <v>30</v>
          </cell>
        </row>
        <row r="49">
          <cell r="N49">
            <v>30</v>
          </cell>
        </row>
        <row r="50">
          <cell r="N50">
            <v>30</v>
          </cell>
        </row>
        <row r="51">
          <cell r="N51">
            <v>0</v>
          </cell>
        </row>
        <row r="52">
          <cell r="N52">
            <v>30</v>
          </cell>
        </row>
        <row r="53">
          <cell r="N53">
            <v>30</v>
          </cell>
        </row>
        <row r="54">
          <cell r="N54">
            <v>25</v>
          </cell>
        </row>
        <row r="55">
          <cell r="N55">
            <v>30</v>
          </cell>
        </row>
      </sheetData>
      <sheetData sheetId="4" refreshError="1">
        <row r="38">
          <cell r="K38">
            <v>10</v>
          </cell>
        </row>
        <row r="39">
          <cell r="K39">
            <v>30</v>
          </cell>
        </row>
        <row r="40">
          <cell r="K40">
            <v>30</v>
          </cell>
        </row>
        <row r="41">
          <cell r="K41">
            <v>30</v>
          </cell>
        </row>
        <row r="42">
          <cell r="K42">
            <v>0</v>
          </cell>
        </row>
        <row r="43">
          <cell r="K43">
            <v>30</v>
          </cell>
        </row>
        <row r="44">
          <cell r="K44">
            <v>30</v>
          </cell>
        </row>
        <row r="45">
          <cell r="K45">
            <v>30</v>
          </cell>
        </row>
        <row r="46">
          <cell r="K46">
            <v>30</v>
          </cell>
        </row>
        <row r="47">
          <cell r="K47">
            <v>30</v>
          </cell>
        </row>
        <row r="48">
          <cell r="K48">
            <v>20</v>
          </cell>
        </row>
        <row r="49">
          <cell r="K49">
            <v>0</v>
          </cell>
        </row>
        <row r="50">
          <cell r="K50">
            <v>30</v>
          </cell>
        </row>
        <row r="51">
          <cell r="K51">
            <v>0</v>
          </cell>
        </row>
        <row r="52">
          <cell r="K52">
            <v>10</v>
          </cell>
        </row>
        <row r="53">
          <cell r="K53">
            <v>30</v>
          </cell>
        </row>
        <row r="54">
          <cell r="K54">
            <v>30</v>
          </cell>
        </row>
        <row r="55">
          <cell r="K55">
            <v>0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злы 9 кл"/>
      <sheetName val="Карабины 9 кл"/>
      <sheetName val="ПервПом 9 кл"/>
      <sheetName val="БОП 9 кл"/>
      <sheetName val="Акватория 9 кл"/>
      <sheetName val="СИЗ 9 кл"/>
    </sheetNames>
    <sheetDataSet>
      <sheetData sheetId="0"/>
      <sheetData sheetId="1"/>
      <sheetData sheetId="2"/>
      <sheetData sheetId="3"/>
      <sheetData sheetId="4"/>
      <sheetData sheetId="5">
        <row r="9">
          <cell r="K9">
            <v>0</v>
          </cell>
        </row>
        <row r="10">
          <cell r="K10">
            <v>0</v>
          </cell>
        </row>
        <row r="11">
          <cell r="K11">
            <v>0</v>
          </cell>
        </row>
        <row r="12">
          <cell r="K12">
            <v>0</v>
          </cell>
        </row>
        <row r="13">
          <cell r="K13">
            <v>0</v>
          </cell>
        </row>
        <row r="14">
          <cell r="K14">
            <v>0</v>
          </cell>
        </row>
        <row r="15">
          <cell r="K15">
            <v>10</v>
          </cell>
        </row>
        <row r="16">
          <cell r="K16">
            <v>20</v>
          </cell>
        </row>
        <row r="17">
          <cell r="K17">
            <v>0</v>
          </cell>
        </row>
        <row r="18">
          <cell r="K18">
            <v>10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30</v>
          </cell>
        </row>
        <row r="26">
          <cell r="K26">
            <v>0</v>
          </cell>
        </row>
        <row r="38">
          <cell r="K3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вПом 1"/>
      <sheetName val="ПервПом 2"/>
      <sheetName val="СИЗ"/>
      <sheetName val="БОП"/>
      <sheetName val="АК"/>
      <sheetName val="Акватория"/>
      <sheetName val="ТИР"/>
      <sheetName val="АзимутВысота"/>
      <sheetName val="Патроны"/>
    </sheetNames>
    <sheetDataSet>
      <sheetData sheetId="0">
        <row r="9">
          <cell r="K9">
            <v>20</v>
          </cell>
        </row>
        <row r="10">
          <cell r="K10">
            <v>15</v>
          </cell>
        </row>
        <row r="11">
          <cell r="K11">
            <v>20</v>
          </cell>
        </row>
        <row r="12">
          <cell r="K12">
            <v>10</v>
          </cell>
        </row>
        <row r="13">
          <cell r="K13">
            <v>15</v>
          </cell>
        </row>
        <row r="14">
          <cell r="K14">
            <v>15</v>
          </cell>
        </row>
        <row r="15">
          <cell r="K15">
            <v>15</v>
          </cell>
        </row>
        <row r="16">
          <cell r="K16">
            <v>0</v>
          </cell>
        </row>
        <row r="17">
          <cell r="K17">
            <v>15</v>
          </cell>
        </row>
        <row r="18">
          <cell r="K18">
            <v>20</v>
          </cell>
        </row>
      </sheetData>
      <sheetData sheetId="1">
        <row r="9">
          <cell r="H9">
            <v>0</v>
          </cell>
        </row>
        <row r="10">
          <cell r="H10">
            <v>10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5</v>
          </cell>
        </row>
        <row r="14">
          <cell r="H14">
            <v>0</v>
          </cell>
        </row>
        <row r="15">
          <cell r="H15">
            <v>10</v>
          </cell>
        </row>
        <row r="16">
          <cell r="H16">
            <v>0</v>
          </cell>
        </row>
        <row r="17">
          <cell r="H17">
            <v>10</v>
          </cell>
        </row>
        <row r="18">
          <cell r="H18">
            <v>0</v>
          </cell>
        </row>
      </sheetData>
      <sheetData sheetId="2">
        <row r="11">
          <cell r="N11">
            <v>20</v>
          </cell>
        </row>
        <row r="12">
          <cell r="N12">
            <v>13</v>
          </cell>
        </row>
        <row r="13">
          <cell r="N13">
            <v>3</v>
          </cell>
        </row>
        <row r="14">
          <cell r="N14">
            <v>20</v>
          </cell>
        </row>
        <row r="15">
          <cell r="N15">
            <v>14</v>
          </cell>
        </row>
        <row r="16">
          <cell r="N16">
            <v>20</v>
          </cell>
        </row>
        <row r="17">
          <cell r="N17">
            <v>13</v>
          </cell>
        </row>
        <row r="18">
          <cell r="N18">
            <v>0</v>
          </cell>
        </row>
        <row r="19">
          <cell r="N19">
            <v>9</v>
          </cell>
        </row>
        <row r="20">
          <cell r="N20">
            <v>14</v>
          </cell>
        </row>
      </sheetData>
      <sheetData sheetId="3">
        <row r="9">
          <cell r="M9">
            <v>20</v>
          </cell>
        </row>
        <row r="10">
          <cell r="M10">
            <v>15</v>
          </cell>
        </row>
        <row r="11">
          <cell r="M11">
            <v>15</v>
          </cell>
        </row>
        <row r="12">
          <cell r="M12">
            <v>13</v>
          </cell>
        </row>
        <row r="13">
          <cell r="M13">
            <v>15</v>
          </cell>
        </row>
        <row r="14">
          <cell r="M14">
            <v>20</v>
          </cell>
        </row>
        <row r="15">
          <cell r="M15">
            <v>15</v>
          </cell>
        </row>
        <row r="16">
          <cell r="M16">
            <v>0</v>
          </cell>
        </row>
        <row r="17">
          <cell r="M17">
            <v>15</v>
          </cell>
        </row>
        <row r="18">
          <cell r="M18">
            <v>20</v>
          </cell>
        </row>
      </sheetData>
      <sheetData sheetId="4">
        <row r="11">
          <cell r="N11">
            <v>10</v>
          </cell>
        </row>
        <row r="12">
          <cell r="N12">
            <v>8</v>
          </cell>
        </row>
        <row r="13">
          <cell r="N13">
            <v>5</v>
          </cell>
        </row>
        <row r="14">
          <cell r="N14">
            <v>9</v>
          </cell>
        </row>
        <row r="15">
          <cell r="N15">
            <v>10</v>
          </cell>
        </row>
        <row r="16">
          <cell r="N16">
            <v>10</v>
          </cell>
        </row>
        <row r="17">
          <cell r="N17">
            <v>10</v>
          </cell>
        </row>
        <row r="18">
          <cell r="N18">
            <v>10</v>
          </cell>
        </row>
        <row r="19">
          <cell r="N19">
            <v>9</v>
          </cell>
        </row>
        <row r="20">
          <cell r="N20">
            <v>7</v>
          </cell>
        </row>
      </sheetData>
      <sheetData sheetId="5">
        <row r="9">
          <cell r="K9">
            <v>20</v>
          </cell>
        </row>
        <row r="10">
          <cell r="K10">
            <v>18</v>
          </cell>
        </row>
        <row r="11">
          <cell r="K11">
            <v>20</v>
          </cell>
        </row>
        <row r="12">
          <cell r="K12">
            <v>20</v>
          </cell>
        </row>
        <row r="13">
          <cell r="K13">
            <v>20</v>
          </cell>
        </row>
        <row r="14">
          <cell r="K14">
            <v>20</v>
          </cell>
        </row>
        <row r="15">
          <cell r="K15">
            <v>18</v>
          </cell>
        </row>
        <row r="16">
          <cell r="K16">
            <v>0</v>
          </cell>
        </row>
        <row r="17">
          <cell r="K17">
            <v>20</v>
          </cell>
        </row>
        <row r="18">
          <cell r="K18">
            <v>20</v>
          </cell>
        </row>
      </sheetData>
      <sheetData sheetId="6">
        <row r="9">
          <cell r="H9">
            <v>8</v>
          </cell>
        </row>
        <row r="10">
          <cell r="H10">
            <v>9</v>
          </cell>
        </row>
        <row r="11">
          <cell r="H11">
            <v>12</v>
          </cell>
        </row>
        <row r="12">
          <cell r="H12">
            <v>3</v>
          </cell>
        </row>
        <row r="13">
          <cell r="H13">
            <v>8</v>
          </cell>
        </row>
        <row r="14">
          <cell r="H14">
            <v>5</v>
          </cell>
        </row>
        <row r="15">
          <cell r="H15">
            <v>14</v>
          </cell>
        </row>
        <row r="16">
          <cell r="H16">
            <v>0</v>
          </cell>
        </row>
        <row r="17">
          <cell r="H17">
            <v>12</v>
          </cell>
        </row>
        <row r="18">
          <cell r="H18">
            <v>5</v>
          </cell>
        </row>
      </sheetData>
      <sheetData sheetId="7">
        <row r="9">
          <cell r="H9">
            <v>6</v>
          </cell>
        </row>
        <row r="10">
          <cell r="H10">
            <v>6</v>
          </cell>
        </row>
        <row r="11">
          <cell r="H11">
            <v>8</v>
          </cell>
        </row>
        <row r="12">
          <cell r="H12">
            <v>8</v>
          </cell>
        </row>
        <row r="13">
          <cell r="H13">
            <v>0</v>
          </cell>
        </row>
        <row r="14">
          <cell r="H14">
            <v>10</v>
          </cell>
        </row>
        <row r="15">
          <cell r="H15">
            <v>6</v>
          </cell>
        </row>
        <row r="16">
          <cell r="H16">
            <v>0</v>
          </cell>
        </row>
        <row r="17">
          <cell r="H17">
            <v>6</v>
          </cell>
        </row>
        <row r="18">
          <cell r="H18">
            <v>4</v>
          </cell>
        </row>
      </sheetData>
      <sheetData sheetId="8">
        <row r="9">
          <cell r="H9">
            <v>8</v>
          </cell>
        </row>
        <row r="10">
          <cell r="H10">
            <v>9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1</v>
          </cell>
        </row>
        <row r="15">
          <cell r="H15">
            <v>2</v>
          </cell>
        </row>
        <row r="16">
          <cell r="H16">
            <v>0</v>
          </cell>
        </row>
        <row r="17">
          <cell r="H17">
            <v>4</v>
          </cell>
        </row>
        <row r="18">
          <cell r="H1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view="pageBreakPreview" zoomScale="70" zoomScaleNormal="100" zoomScaleSheetLayoutView="70" workbookViewId="0">
      <selection activeCell="K18" sqref="K18"/>
    </sheetView>
  </sheetViews>
  <sheetFormatPr defaultRowHeight="15" x14ac:dyDescent="0.25"/>
  <cols>
    <col min="1" max="1" width="6.7109375" customWidth="1"/>
    <col min="2" max="2" width="13.42578125" customWidth="1"/>
    <col min="3" max="3" width="7.5703125" hidden="1" customWidth="1"/>
    <col min="5" max="5" width="7.42578125" customWidth="1"/>
    <col min="6" max="6" width="7.7109375" customWidth="1"/>
    <col min="7" max="7" width="7.5703125" customWidth="1"/>
    <col min="8" max="8" width="8" customWidth="1"/>
    <col min="9" max="9" width="10" customWidth="1"/>
    <col min="11" max="11" width="23" bestFit="1" customWidth="1"/>
    <col min="12" max="12" width="27.5703125" bestFit="1" customWidth="1"/>
  </cols>
  <sheetData>
    <row r="1" spans="1:12" ht="18" x14ac:dyDescent="0.25">
      <c r="A1" s="45" t="s">
        <v>14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15.75" x14ac:dyDescent="0.25">
      <c r="A2" s="3" t="s">
        <v>8</v>
      </c>
      <c r="B2" s="5" t="s">
        <v>9</v>
      </c>
      <c r="C2" s="5"/>
      <c r="D2" s="6"/>
      <c r="E2" s="3" t="s">
        <v>19</v>
      </c>
      <c r="F2" s="47" t="s">
        <v>20</v>
      </c>
      <c r="G2" s="47"/>
      <c r="H2" s="47"/>
      <c r="L2" s="9"/>
    </row>
    <row r="3" spans="1:12" ht="15.75" x14ac:dyDescent="0.25">
      <c r="A3" s="3" t="s">
        <v>10</v>
      </c>
      <c r="B3" s="3"/>
      <c r="C3" s="3"/>
      <c r="D3" s="7"/>
      <c r="E3" s="7" t="s">
        <v>15</v>
      </c>
      <c r="G3" s="15" t="s">
        <v>18</v>
      </c>
      <c r="L3" s="10"/>
    </row>
    <row r="4" spans="1:12" ht="15.75" x14ac:dyDescent="0.25">
      <c r="A4" s="7" t="s">
        <v>11</v>
      </c>
      <c r="B4" s="7"/>
      <c r="C4" s="7"/>
      <c r="D4" s="6"/>
      <c r="E4" s="46">
        <v>43812</v>
      </c>
      <c r="F4" s="46"/>
      <c r="L4" s="10"/>
    </row>
    <row r="5" spans="1:12" ht="15.75" x14ac:dyDescent="0.25">
      <c r="A5" s="7" t="s">
        <v>12</v>
      </c>
      <c r="B5" s="7"/>
      <c r="C5" s="7"/>
      <c r="D5" s="8"/>
      <c r="E5" s="17" t="s">
        <v>17</v>
      </c>
      <c r="L5" s="10"/>
    </row>
    <row r="6" spans="1:12" x14ac:dyDescent="0.25">
      <c r="L6" s="10"/>
    </row>
    <row r="7" spans="1:12" x14ac:dyDescent="0.25">
      <c r="A7" s="2" t="s">
        <v>0</v>
      </c>
      <c r="B7" s="2" t="s">
        <v>1</v>
      </c>
      <c r="C7" s="2" t="s">
        <v>13</v>
      </c>
      <c r="D7" s="2" t="s">
        <v>2</v>
      </c>
      <c r="E7" s="29" t="s">
        <v>114</v>
      </c>
      <c r="F7" s="29" t="s">
        <v>115</v>
      </c>
      <c r="G7" s="29" t="s">
        <v>116</v>
      </c>
      <c r="H7" s="29" t="s">
        <v>117</v>
      </c>
      <c r="I7" s="29" t="s">
        <v>119</v>
      </c>
      <c r="J7" s="2" t="s">
        <v>5</v>
      </c>
      <c r="K7" s="2" t="s">
        <v>3</v>
      </c>
      <c r="L7" s="2" t="s">
        <v>4</v>
      </c>
    </row>
    <row r="8" spans="1:12" ht="15.75" x14ac:dyDescent="0.25">
      <c r="A8" s="13">
        <v>1</v>
      </c>
      <c r="B8" s="32" t="str">
        <f>IF(C8=1,"Победитель",IF(OR(C8=2,C8=3),"Призёр","Участник"))</f>
        <v>Победитель</v>
      </c>
      <c r="C8" s="30">
        <f t="shared" ref="C8:C18" si="0">_xlfn.RANK.EQ(J8,$J$8:$J$18,0)</f>
        <v>1</v>
      </c>
      <c r="D8" s="2">
        <v>701</v>
      </c>
      <c r="E8" s="30">
        <v>20</v>
      </c>
      <c r="F8" s="30">
        <v>32</v>
      </c>
      <c r="G8" s="30">
        <v>26</v>
      </c>
      <c r="H8" s="30">
        <v>18</v>
      </c>
      <c r="I8" s="30">
        <v>60</v>
      </c>
      <c r="J8" s="30">
        <f t="shared" ref="J8:J39" si="1">SUM(E8:I8)</f>
        <v>156</v>
      </c>
      <c r="K8" s="1" t="s">
        <v>38</v>
      </c>
      <c r="L8" s="1" t="s">
        <v>28</v>
      </c>
    </row>
    <row r="9" spans="1:12" ht="15.75" x14ac:dyDescent="0.25">
      <c r="A9" s="13">
        <v>2</v>
      </c>
      <c r="B9" s="13" t="str">
        <f t="shared" ref="B9:B18" si="2">IF(C9=1,"Победитель",IF(OR(C9=2,C9=3),"Призёр","Участник"))</f>
        <v>Участник</v>
      </c>
      <c r="C9" s="30">
        <f t="shared" si="0"/>
        <v>10</v>
      </c>
      <c r="D9" s="2">
        <v>702</v>
      </c>
      <c r="E9" s="30">
        <v>6</v>
      </c>
      <c r="F9" s="30">
        <v>15</v>
      </c>
      <c r="G9" s="30">
        <v>8</v>
      </c>
      <c r="H9" s="30">
        <v>2</v>
      </c>
      <c r="I9" s="30">
        <v>34</v>
      </c>
      <c r="J9" s="30">
        <f t="shared" si="1"/>
        <v>65</v>
      </c>
      <c r="K9" s="1" t="s">
        <v>40</v>
      </c>
      <c r="L9" s="1" t="s">
        <v>41</v>
      </c>
    </row>
    <row r="10" spans="1:12" ht="15.75" x14ac:dyDescent="0.25">
      <c r="A10" s="13">
        <v>3</v>
      </c>
      <c r="B10" s="13" t="str">
        <f t="shared" si="2"/>
        <v>Участник</v>
      </c>
      <c r="C10" s="30">
        <f t="shared" si="0"/>
        <v>6</v>
      </c>
      <c r="D10" s="2">
        <v>703</v>
      </c>
      <c r="E10" s="30">
        <v>6</v>
      </c>
      <c r="F10" s="30">
        <v>26</v>
      </c>
      <c r="G10" s="30">
        <v>4</v>
      </c>
      <c r="H10" s="30">
        <v>6</v>
      </c>
      <c r="I10" s="30">
        <v>46</v>
      </c>
      <c r="J10" s="30">
        <f t="shared" si="1"/>
        <v>88</v>
      </c>
      <c r="K10" s="1" t="s">
        <v>43</v>
      </c>
      <c r="L10" s="1" t="s">
        <v>44</v>
      </c>
    </row>
    <row r="11" spans="1:12" ht="15.75" x14ac:dyDescent="0.25">
      <c r="A11" s="13">
        <v>4</v>
      </c>
      <c r="B11" s="13" t="str">
        <f t="shared" si="2"/>
        <v>Участник</v>
      </c>
      <c r="C11" s="30">
        <f t="shared" si="0"/>
        <v>6</v>
      </c>
      <c r="D11" s="2">
        <v>704</v>
      </c>
      <c r="E11" s="30">
        <v>16</v>
      </c>
      <c r="F11" s="30">
        <v>18</v>
      </c>
      <c r="G11" s="30">
        <v>12</v>
      </c>
      <c r="H11" s="30">
        <v>4</v>
      </c>
      <c r="I11" s="30">
        <v>38</v>
      </c>
      <c r="J11" s="30">
        <f t="shared" si="1"/>
        <v>88</v>
      </c>
      <c r="K11" s="1" t="s">
        <v>29</v>
      </c>
      <c r="L11" s="1" t="s">
        <v>30</v>
      </c>
    </row>
    <row r="12" spans="1:12" ht="15.75" x14ac:dyDescent="0.25">
      <c r="A12" s="13">
        <v>5</v>
      </c>
      <c r="B12" s="13" t="str">
        <f t="shared" si="2"/>
        <v>Участник</v>
      </c>
      <c r="C12" s="30">
        <f t="shared" si="0"/>
        <v>8</v>
      </c>
      <c r="D12" s="2">
        <v>705</v>
      </c>
      <c r="E12" s="30">
        <v>8</v>
      </c>
      <c r="F12" s="30">
        <v>22</v>
      </c>
      <c r="G12" s="30">
        <v>18</v>
      </c>
      <c r="H12" s="30">
        <v>2</v>
      </c>
      <c r="I12" s="30">
        <v>36</v>
      </c>
      <c r="J12" s="30">
        <f t="shared" si="1"/>
        <v>86</v>
      </c>
      <c r="K12" s="1" t="s">
        <v>31</v>
      </c>
      <c r="L12" s="1" t="s">
        <v>28</v>
      </c>
    </row>
    <row r="13" spans="1:12" ht="15.75" x14ac:dyDescent="0.25">
      <c r="A13" s="13">
        <v>6</v>
      </c>
      <c r="B13" s="13" t="str">
        <f t="shared" si="2"/>
        <v>Участник</v>
      </c>
      <c r="C13" s="30">
        <f t="shared" si="0"/>
        <v>5</v>
      </c>
      <c r="D13" s="2">
        <v>706</v>
      </c>
      <c r="E13" s="30">
        <v>8</v>
      </c>
      <c r="F13" s="30">
        <v>15</v>
      </c>
      <c r="G13" s="30">
        <v>20</v>
      </c>
      <c r="H13" s="30">
        <v>4</v>
      </c>
      <c r="I13" s="30">
        <v>42</v>
      </c>
      <c r="J13" s="30">
        <f t="shared" si="1"/>
        <v>89</v>
      </c>
      <c r="K13" s="1" t="s">
        <v>33</v>
      </c>
      <c r="L13" s="1" t="s">
        <v>22</v>
      </c>
    </row>
    <row r="14" spans="1:12" ht="15.75" x14ac:dyDescent="0.25">
      <c r="A14" s="13">
        <v>7</v>
      </c>
      <c r="B14" s="13" t="str">
        <f t="shared" si="2"/>
        <v>Участник</v>
      </c>
      <c r="C14" s="30">
        <f t="shared" si="0"/>
        <v>11</v>
      </c>
      <c r="D14" s="2">
        <v>707</v>
      </c>
      <c r="E14" s="30">
        <v>6</v>
      </c>
      <c r="F14" s="30">
        <v>7</v>
      </c>
      <c r="G14" s="30">
        <v>8</v>
      </c>
      <c r="H14" s="30">
        <v>0</v>
      </c>
      <c r="I14" s="30">
        <v>30</v>
      </c>
      <c r="J14" s="30">
        <f t="shared" si="1"/>
        <v>51</v>
      </c>
      <c r="K14" s="1" t="s">
        <v>42</v>
      </c>
      <c r="L14" s="1" t="s">
        <v>30</v>
      </c>
    </row>
    <row r="15" spans="1:12" ht="15.75" x14ac:dyDescent="0.25">
      <c r="A15" s="13">
        <v>8</v>
      </c>
      <c r="B15" s="31" t="str">
        <f t="shared" si="2"/>
        <v>Призёр</v>
      </c>
      <c r="C15" s="30">
        <f t="shared" si="0"/>
        <v>2</v>
      </c>
      <c r="D15" s="2">
        <v>708</v>
      </c>
      <c r="E15" s="30">
        <v>14</v>
      </c>
      <c r="F15" s="30">
        <v>16</v>
      </c>
      <c r="G15" s="30">
        <v>20</v>
      </c>
      <c r="H15" s="30">
        <v>4</v>
      </c>
      <c r="I15" s="30">
        <v>52</v>
      </c>
      <c r="J15" s="30">
        <f t="shared" si="1"/>
        <v>106</v>
      </c>
      <c r="K15" s="1" t="s">
        <v>35</v>
      </c>
      <c r="L15" s="1" t="s">
        <v>36</v>
      </c>
    </row>
    <row r="16" spans="1:12" ht="15.75" x14ac:dyDescent="0.25">
      <c r="A16" s="13">
        <v>9</v>
      </c>
      <c r="B16" s="13" t="str">
        <f t="shared" si="2"/>
        <v>Участник</v>
      </c>
      <c r="C16" s="30">
        <f t="shared" si="0"/>
        <v>4</v>
      </c>
      <c r="D16" s="2">
        <v>709</v>
      </c>
      <c r="E16" s="30">
        <v>16</v>
      </c>
      <c r="F16" s="30">
        <v>19</v>
      </c>
      <c r="G16" s="30">
        <v>12</v>
      </c>
      <c r="H16" s="30">
        <v>7</v>
      </c>
      <c r="I16" s="30">
        <v>42</v>
      </c>
      <c r="J16" s="30">
        <f t="shared" si="1"/>
        <v>96</v>
      </c>
      <c r="K16" s="1" t="s">
        <v>39</v>
      </c>
      <c r="L16" s="1" t="s">
        <v>22</v>
      </c>
    </row>
    <row r="17" spans="1:12" ht="15.75" x14ac:dyDescent="0.25">
      <c r="A17" s="13">
        <v>10</v>
      </c>
      <c r="B17" s="13" t="str">
        <f t="shared" si="2"/>
        <v>Участник</v>
      </c>
      <c r="C17" s="30">
        <f t="shared" si="0"/>
        <v>9</v>
      </c>
      <c r="D17" s="2">
        <v>710</v>
      </c>
      <c r="E17" s="30">
        <v>12</v>
      </c>
      <c r="F17" s="30">
        <v>9</v>
      </c>
      <c r="G17" s="30">
        <v>12</v>
      </c>
      <c r="H17" s="30">
        <v>7</v>
      </c>
      <c r="I17" s="30">
        <v>40</v>
      </c>
      <c r="J17" s="30">
        <f t="shared" si="1"/>
        <v>80</v>
      </c>
      <c r="K17" s="21" t="s">
        <v>37</v>
      </c>
      <c r="L17" s="1" t="s">
        <v>36</v>
      </c>
    </row>
    <row r="18" spans="1:12" ht="15.75" x14ac:dyDescent="0.25">
      <c r="A18" s="13">
        <v>11</v>
      </c>
      <c r="B18" s="31" t="str">
        <f t="shared" si="2"/>
        <v>Призёр</v>
      </c>
      <c r="C18" s="30">
        <f t="shared" si="0"/>
        <v>3</v>
      </c>
      <c r="D18" s="2">
        <v>711</v>
      </c>
      <c r="E18" s="30">
        <v>14</v>
      </c>
      <c r="F18" s="30">
        <v>24</v>
      </c>
      <c r="G18" s="30">
        <v>20</v>
      </c>
      <c r="H18" s="30">
        <v>8</v>
      </c>
      <c r="I18" s="30">
        <v>38</v>
      </c>
      <c r="J18" s="30">
        <f t="shared" si="1"/>
        <v>104</v>
      </c>
      <c r="K18" s="1" t="s">
        <v>34</v>
      </c>
      <c r="L18" s="1" t="s">
        <v>32</v>
      </c>
    </row>
    <row r="19" spans="1:12" hidden="1" x14ac:dyDescent="0.25">
      <c r="A19" s="1"/>
      <c r="B19" s="1"/>
      <c r="C19" s="1"/>
      <c r="D19" s="1"/>
      <c r="E19" s="1"/>
      <c r="F19" s="1"/>
      <c r="G19" s="1"/>
      <c r="H19" s="1"/>
      <c r="I19" s="1"/>
      <c r="J19" s="1">
        <f t="shared" si="1"/>
        <v>0</v>
      </c>
    </row>
    <row r="20" spans="1:12" hidden="1" x14ac:dyDescent="0.25">
      <c r="A20" s="1"/>
      <c r="B20" s="1"/>
      <c r="C20" s="1"/>
      <c r="D20" s="1"/>
      <c r="E20" s="1"/>
      <c r="F20" s="1"/>
      <c r="G20" s="1"/>
      <c r="H20" s="1"/>
      <c r="I20" s="1"/>
      <c r="J20" s="1">
        <f t="shared" si="1"/>
        <v>0</v>
      </c>
      <c r="K20" s="1"/>
      <c r="L20" s="1"/>
    </row>
    <row r="21" spans="1:12" hidden="1" x14ac:dyDescent="0.25">
      <c r="A21" s="1"/>
      <c r="B21" s="1"/>
      <c r="C21" s="1"/>
      <c r="D21" s="1"/>
      <c r="E21" s="1"/>
      <c r="F21" s="1"/>
      <c r="G21" s="1"/>
      <c r="H21" s="1"/>
      <c r="I21" s="1"/>
      <c r="J21" s="1">
        <f t="shared" si="1"/>
        <v>0</v>
      </c>
      <c r="K21" s="1"/>
      <c r="L21" s="1"/>
    </row>
    <row r="22" spans="1:12" hidden="1" x14ac:dyDescent="0.25">
      <c r="A22" s="1"/>
      <c r="B22" s="1"/>
      <c r="C22" s="1"/>
      <c r="D22" s="1"/>
      <c r="E22" s="1"/>
      <c r="F22" s="1"/>
      <c r="G22" s="1"/>
      <c r="H22" s="1"/>
      <c r="I22" s="1"/>
      <c r="J22" s="1">
        <f t="shared" si="1"/>
        <v>0</v>
      </c>
      <c r="K22" s="1"/>
      <c r="L22" s="1"/>
    </row>
    <row r="23" spans="1:12" hidden="1" x14ac:dyDescent="0.25">
      <c r="A23" s="1"/>
      <c r="B23" s="1"/>
      <c r="C23" s="1"/>
      <c r="D23" s="1"/>
      <c r="E23" s="1"/>
      <c r="F23" s="1"/>
      <c r="G23" s="1"/>
      <c r="H23" s="1"/>
      <c r="I23" s="1"/>
      <c r="J23" s="1">
        <f t="shared" si="1"/>
        <v>0</v>
      </c>
      <c r="K23" s="1"/>
      <c r="L23" s="1"/>
    </row>
    <row r="24" spans="1:12" hidden="1" x14ac:dyDescent="0.25">
      <c r="A24" s="1"/>
      <c r="B24" s="1"/>
      <c r="C24" s="1"/>
      <c r="D24" s="1"/>
      <c r="E24" s="1"/>
      <c r="F24" s="1"/>
      <c r="G24" s="1"/>
      <c r="H24" s="1"/>
      <c r="I24" s="1"/>
      <c r="J24" s="1">
        <f t="shared" si="1"/>
        <v>0</v>
      </c>
      <c r="K24" s="1"/>
      <c r="L24" s="1"/>
    </row>
    <row r="25" spans="1:12" hidden="1" x14ac:dyDescent="0.25">
      <c r="A25" s="1"/>
      <c r="B25" s="1"/>
      <c r="C25" s="1"/>
      <c r="D25" s="1"/>
      <c r="E25" s="1"/>
      <c r="F25" s="1"/>
      <c r="G25" s="1"/>
      <c r="H25" s="1"/>
      <c r="I25" s="1"/>
      <c r="J25" s="1">
        <f t="shared" si="1"/>
        <v>0</v>
      </c>
      <c r="K25" s="1"/>
      <c r="L25" s="1"/>
    </row>
    <row r="26" spans="1:12" hidden="1" x14ac:dyDescent="0.25">
      <c r="A26" s="1"/>
      <c r="B26" s="1"/>
      <c r="C26" s="1"/>
      <c r="D26" s="1"/>
      <c r="E26" s="1"/>
      <c r="F26" s="1"/>
      <c r="G26" s="1"/>
      <c r="H26" s="1"/>
      <c r="I26" s="1"/>
      <c r="J26" s="1">
        <f t="shared" si="1"/>
        <v>0</v>
      </c>
      <c r="K26" s="1"/>
      <c r="L26" s="1"/>
    </row>
    <row r="27" spans="1:12" hidden="1" x14ac:dyDescent="0.25">
      <c r="A27" s="1"/>
      <c r="B27" s="1"/>
      <c r="C27" s="1"/>
      <c r="D27" s="1"/>
      <c r="E27" s="1"/>
      <c r="F27" s="1"/>
      <c r="G27" s="1"/>
      <c r="H27" s="1"/>
      <c r="I27" s="1"/>
      <c r="J27" s="1">
        <f t="shared" si="1"/>
        <v>0</v>
      </c>
      <c r="K27" s="1"/>
      <c r="L27" s="1"/>
    </row>
    <row r="28" spans="1:12" hidden="1" x14ac:dyDescent="0.25">
      <c r="A28" s="1"/>
      <c r="B28" s="1"/>
      <c r="C28" s="1"/>
      <c r="D28" s="1"/>
      <c r="E28" s="1"/>
      <c r="F28" s="1"/>
      <c r="G28" s="1"/>
      <c r="H28" s="1"/>
      <c r="I28" s="1"/>
      <c r="J28" s="1">
        <f t="shared" si="1"/>
        <v>0</v>
      </c>
      <c r="K28" s="1"/>
      <c r="L28" s="1"/>
    </row>
    <row r="29" spans="1:12" hidden="1" x14ac:dyDescent="0.25">
      <c r="A29" s="1"/>
      <c r="B29" s="1"/>
      <c r="C29" s="1"/>
      <c r="D29" s="1"/>
      <c r="E29" s="1"/>
      <c r="F29" s="1"/>
      <c r="G29" s="1"/>
      <c r="H29" s="1"/>
      <c r="I29" s="1"/>
      <c r="J29" s="1">
        <f t="shared" si="1"/>
        <v>0</v>
      </c>
      <c r="K29" s="1"/>
      <c r="L29" s="1"/>
    </row>
    <row r="30" spans="1:12" hidden="1" x14ac:dyDescent="0.25">
      <c r="A30" s="1"/>
      <c r="B30" s="1"/>
      <c r="C30" s="1"/>
      <c r="D30" s="1"/>
      <c r="E30" s="1"/>
      <c r="F30" s="1"/>
      <c r="G30" s="1"/>
      <c r="H30" s="1"/>
      <c r="I30" s="1"/>
      <c r="J30" s="1">
        <f t="shared" si="1"/>
        <v>0</v>
      </c>
      <c r="K30" s="1"/>
      <c r="L30" s="1"/>
    </row>
    <row r="31" spans="1:12" hidden="1" x14ac:dyDescent="0.25">
      <c r="A31" s="1"/>
      <c r="B31" s="1"/>
      <c r="C31" s="1"/>
      <c r="D31" s="1"/>
      <c r="E31" s="1"/>
      <c r="F31" s="1"/>
      <c r="G31" s="1"/>
      <c r="H31" s="1"/>
      <c r="I31" s="1"/>
      <c r="J31" s="1">
        <f t="shared" si="1"/>
        <v>0</v>
      </c>
      <c r="K31" s="1"/>
      <c r="L31" s="1"/>
    </row>
    <row r="32" spans="1:12" hidden="1" x14ac:dyDescent="0.25">
      <c r="A32" s="1"/>
      <c r="B32" s="1"/>
      <c r="C32" s="1"/>
      <c r="D32" s="1"/>
      <c r="E32" s="1"/>
      <c r="F32" s="1"/>
      <c r="G32" s="1"/>
      <c r="H32" s="1"/>
      <c r="I32" s="1"/>
      <c r="J32" s="1">
        <f t="shared" si="1"/>
        <v>0</v>
      </c>
      <c r="K32" s="1"/>
      <c r="L32" s="1"/>
    </row>
    <row r="33" spans="1:12" hidden="1" x14ac:dyDescent="0.25">
      <c r="A33" s="1"/>
      <c r="B33" s="1"/>
      <c r="C33" s="1"/>
      <c r="D33" s="1"/>
      <c r="E33" s="1"/>
      <c r="F33" s="1"/>
      <c r="G33" s="1"/>
      <c r="H33" s="1"/>
      <c r="I33" s="1"/>
      <c r="J33" s="1">
        <f t="shared" si="1"/>
        <v>0</v>
      </c>
      <c r="K33" s="1"/>
      <c r="L33" s="1"/>
    </row>
    <row r="34" spans="1:12" hidden="1" x14ac:dyDescent="0.25">
      <c r="A34" s="1"/>
      <c r="B34" s="1"/>
      <c r="C34" s="1"/>
      <c r="D34" s="1"/>
      <c r="E34" s="1"/>
      <c r="F34" s="1"/>
      <c r="G34" s="1"/>
      <c r="H34" s="1"/>
      <c r="I34" s="1"/>
      <c r="J34" s="1">
        <f t="shared" si="1"/>
        <v>0</v>
      </c>
      <c r="K34" s="1"/>
      <c r="L34" s="1"/>
    </row>
    <row r="35" spans="1:12" hidden="1" x14ac:dyDescent="0.25">
      <c r="A35" s="1"/>
      <c r="B35" s="1"/>
      <c r="C35" s="1"/>
      <c r="D35" s="1"/>
      <c r="E35" s="1"/>
      <c r="F35" s="1"/>
      <c r="G35" s="1"/>
      <c r="H35" s="1"/>
      <c r="I35" s="1"/>
      <c r="J35" s="1">
        <f t="shared" si="1"/>
        <v>0</v>
      </c>
      <c r="K35" s="1"/>
      <c r="L35" s="1"/>
    </row>
    <row r="36" spans="1:12" hidden="1" x14ac:dyDescent="0.25">
      <c r="A36" s="1"/>
      <c r="B36" s="1"/>
      <c r="C36" s="1"/>
      <c r="D36" s="1"/>
      <c r="E36" s="1"/>
      <c r="F36" s="1"/>
      <c r="G36" s="1"/>
      <c r="H36" s="1"/>
      <c r="I36" s="1"/>
      <c r="J36" s="1">
        <f t="shared" si="1"/>
        <v>0</v>
      </c>
      <c r="K36" s="1"/>
      <c r="L36" s="1"/>
    </row>
    <row r="37" spans="1:12" hidden="1" x14ac:dyDescent="0.25">
      <c r="A37" s="1"/>
      <c r="B37" s="1"/>
      <c r="C37" s="1"/>
      <c r="D37" s="1"/>
      <c r="E37" s="1"/>
      <c r="F37" s="1"/>
      <c r="G37" s="1"/>
      <c r="H37" s="1"/>
      <c r="I37" s="1"/>
      <c r="J37" s="1">
        <f t="shared" si="1"/>
        <v>0</v>
      </c>
      <c r="K37" s="1"/>
      <c r="L37" s="1"/>
    </row>
    <row r="38" spans="1:12" hidden="1" x14ac:dyDescent="0.25">
      <c r="A38" s="1"/>
      <c r="B38" s="1"/>
      <c r="C38" s="1"/>
      <c r="D38" s="1"/>
      <c r="E38" s="1"/>
      <c r="F38" s="1"/>
      <c r="G38" s="1"/>
      <c r="H38" s="1"/>
      <c r="I38" s="1"/>
      <c r="J38" s="1">
        <f t="shared" si="1"/>
        <v>0</v>
      </c>
      <c r="K38" s="1"/>
      <c r="L38" s="1"/>
    </row>
    <row r="39" spans="1:12" hidden="1" x14ac:dyDescent="0.25">
      <c r="A39" s="1"/>
      <c r="B39" s="1"/>
      <c r="C39" s="1"/>
      <c r="D39" s="1"/>
      <c r="E39" s="1"/>
      <c r="F39" s="1"/>
      <c r="G39" s="1"/>
      <c r="H39" s="1"/>
      <c r="I39" s="1"/>
      <c r="J39" s="1">
        <f t="shared" si="1"/>
        <v>0</v>
      </c>
      <c r="K39" s="1"/>
      <c r="L39" s="1"/>
    </row>
    <row r="40" spans="1:12" hidden="1" x14ac:dyDescent="0.25">
      <c r="A40" s="1"/>
      <c r="B40" s="1"/>
      <c r="C40" s="1"/>
      <c r="D40" s="1"/>
      <c r="E40" s="1"/>
      <c r="F40" s="1"/>
      <c r="G40" s="1"/>
      <c r="H40" s="1"/>
      <c r="I40" s="1"/>
      <c r="J40" s="1">
        <f t="shared" ref="J40:J68" si="3">SUM(E40:I40)</f>
        <v>0</v>
      </c>
      <c r="K40" s="1"/>
      <c r="L40" s="1"/>
    </row>
    <row r="41" spans="1:12" hidden="1" x14ac:dyDescent="0.25">
      <c r="A41" s="1"/>
      <c r="B41" s="1"/>
      <c r="C41" s="1"/>
      <c r="D41" s="1"/>
      <c r="E41" s="1"/>
      <c r="F41" s="1"/>
      <c r="G41" s="1"/>
      <c r="H41" s="1"/>
      <c r="I41" s="1"/>
      <c r="J41" s="1">
        <f t="shared" si="3"/>
        <v>0</v>
      </c>
      <c r="K41" s="1"/>
      <c r="L41" s="1"/>
    </row>
    <row r="42" spans="1:12" hidden="1" x14ac:dyDescent="0.25">
      <c r="A42" s="1"/>
      <c r="B42" s="1"/>
      <c r="C42" s="1"/>
      <c r="D42" s="1"/>
      <c r="E42" s="1"/>
      <c r="F42" s="1"/>
      <c r="G42" s="1"/>
      <c r="H42" s="1"/>
      <c r="I42" s="1"/>
      <c r="J42" s="1">
        <f t="shared" si="3"/>
        <v>0</v>
      </c>
      <c r="K42" s="1"/>
      <c r="L42" s="1"/>
    </row>
    <row r="43" spans="1:12" hidden="1" x14ac:dyDescent="0.25">
      <c r="A43" s="1"/>
      <c r="B43" s="1"/>
      <c r="C43" s="1"/>
      <c r="D43" s="1"/>
      <c r="E43" s="1"/>
      <c r="F43" s="1"/>
      <c r="G43" s="1"/>
      <c r="H43" s="1"/>
      <c r="I43" s="1"/>
      <c r="J43" s="1">
        <f t="shared" si="3"/>
        <v>0</v>
      </c>
      <c r="K43" s="1"/>
      <c r="L43" s="1"/>
    </row>
    <row r="44" spans="1:12" hidden="1" x14ac:dyDescent="0.25">
      <c r="A44" s="1"/>
      <c r="B44" s="1"/>
      <c r="C44" s="1"/>
      <c r="D44" s="1"/>
      <c r="E44" s="1"/>
      <c r="F44" s="1"/>
      <c r="G44" s="1"/>
      <c r="H44" s="1"/>
      <c r="I44" s="1"/>
      <c r="J44" s="1">
        <f t="shared" si="3"/>
        <v>0</v>
      </c>
      <c r="K44" s="1"/>
      <c r="L44" s="1"/>
    </row>
    <row r="45" spans="1:12" hidden="1" x14ac:dyDescent="0.25">
      <c r="A45" s="1"/>
      <c r="B45" s="1"/>
      <c r="C45" s="1"/>
      <c r="D45" s="1"/>
      <c r="E45" s="1"/>
      <c r="F45" s="1"/>
      <c r="G45" s="1"/>
      <c r="H45" s="1"/>
      <c r="I45" s="1"/>
      <c r="J45" s="1">
        <f t="shared" si="3"/>
        <v>0</v>
      </c>
      <c r="K45" s="1"/>
      <c r="L45" s="1"/>
    </row>
    <row r="46" spans="1:12" hidden="1" x14ac:dyDescent="0.25">
      <c r="A46" s="1"/>
      <c r="B46" s="1"/>
      <c r="C46" s="1"/>
      <c r="D46" s="1"/>
      <c r="E46" s="1"/>
      <c r="F46" s="1"/>
      <c r="G46" s="1"/>
      <c r="H46" s="1"/>
      <c r="I46" s="1"/>
      <c r="J46" s="1">
        <f t="shared" si="3"/>
        <v>0</v>
      </c>
      <c r="K46" s="1"/>
      <c r="L46" s="1"/>
    </row>
    <row r="47" spans="1:12" hidden="1" x14ac:dyDescent="0.25">
      <c r="A47" s="1"/>
      <c r="B47" s="1"/>
      <c r="C47" s="1"/>
      <c r="D47" s="1"/>
      <c r="E47" s="1"/>
      <c r="F47" s="1"/>
      <c r="G47" s="1"/>
      <c r="H47" s="1"/>
      <c r="I47" s="1"/>
      <c r="J47" s="1">
        <f t="shared" si="3"/>
        <v>0</v>
      </c>
      <c r="K47" s="1"/>
      <c r="L47" s="1"/>
    </row>
    <row r="48" spans="1:12" hidden="1" x14ac:dyDescent="0.25">
      <c r="A48" s="1"/>
      <c r="B48" s="1"/>
      <c r="C48" s="1"/>
      <c r="D48" s="1"/>
      <c r="E48" s="1"/>
      <c r="F48" s="1"/>
      <c r="G48" s="1"/>
      <c r="H48" s="1"/>
      <c r="I48" s="1"/>
      <c r="J48" s="1">
        <f t="shared" si="3"/>
        <v>0</v>
      </c>
      <c r="K48" s="1"/>
      <c r="L48" s="1"/>
    </row>
    <row r="49" spans="1:12" hidden="1" x14ac:dyDescent="0.25">
      <c r="A49" s="1"/>
      <c r="B49" s="1"/>
      <c r="C49" s="1"/>
      <c r="D49" s="1"/>
      <c r="E49" s="1"/>
      <c r="F49" s="1"/>
      <c r="G49" s="1"/>
      <c r="H49" s="1"/>
      <c r="I49" s="1"/>
      <c r="J49" s="1">
        <f t="shared" si="3"/>
        <v>0</v>
      </c>
      <c r="K49" s="1"/>
      <c r="L49" s="1"/>
    </row>
    <row r="50" spans="1:12" hidden="1" x14ac:dyDescent="0.25">
      <c r="A50" s="1"/>
      <c r="B50" s="1"/>
      <c r="C50" s="1"/>
      <c r="D50" s="1"/>
      <c r="E50" s="1"/>
      <c r="F50" s="1"/>
      <c r="G50" s="1"/>
      <c r="H50" s="1"/>
      <c r="I50" s="1"/>
      <c r="J50" s="1">
        <f t="shared" si="3"/>
        <v>0</v>
      </c>
      <c r="K50" s="1"/>
      <c r="L50" s="1"/>
    </row>
    <row r="51" spans="1:12" hidden="1" x14ac:dyDescent="0.25">
      <c r="A51" s="1"/>
      <c r="B51" s="1"/>
      <c r="C51" s="1"/>
      <c r="D51" s="1"/>
      <c r="E51" s="1"/>
      <c r="F51" s="1"/>
      <c r="G51" s="1"/>
      <c r="H51" s="1"/>
      <c r="I51" s="1"/>
      <c r="J51" s="1">
        <f t="shared" si="3"/>
        <v>0</v>
      </c>
      <c r="K51" s="1"/>
      <c r="L51" s="1"/>
    </row>
    <row r="52" spans="1:12" hidden="1" x14ac:dyDescent="0.25">
      <c r="A52" s="1"/>
      <c r="B52" s="1"/>
      <c r="C52" s="1"/>
      <c r="D52" s="1"/>
      <c r="E52" s="1"/>
      <c r="F52" s="1"/>
      <c r="G52" s="1"/>
      <c r="H52" s="1"/>
      <c r="I52" s="1"/>
      <c r="J52" s="1">
        <f t="shared" si="3"/>
        <v>0</v>
      </c>
      <c r="K52" s="1"/>
      <c r="L52" s="1"/>
    </row>
    <row r="53" spans="1:12" hidden="1" x14ac:dyDescent="0.25">
      <c r="A53" s="1"/>
      <c r="B53" s="1"/>
      <c r="C53" s="1"/>
      <c r="D53" s="1"/>
      <c r="E53" s="1"/>
      <c r="F53" s="1"/>
      <c r="G53" s="1"/>
      <c r="H53" s="1"/>
      <c r="I53" s="1"/>
      <c r="J53" s="1">
        <f t="shared" si="3"/>
        <v>0</v>
      </c>
      <c r="K53" s="1"/>
      <c r="L53" s="1"/>
    </row>
    <row r="54" spans="1:12" hidden="1" x14ac:dyDescent="0.25">
      <c r="A54" s="1"/>
      <c r="B54" s="1"/>
      <c r="C54" s="1"/>
      <c r="D54" s="1"/>
      <c r="E54" s="1"/>
      <c r="F54" s="1"/>
      <c r="G54" s="1"/>
      <c r="H54" s="1"/>
      <c r="I54" s="1"/>
      <c r="J54" s="1">
        <f t="shared" si="3"/>
        <v>0</v>
      </c>
      <c r="K54" s="1"/>
      <c r="L54" s="1"/>
    </row>
    <row r="55" spans="1:12" hidden="1" x14ac:dyDescent="0.25">
      <c r="A55" s="1"/>
      <c r="B55" s="1"/>
      <c r="C55" s="1"/>
      <c r="D55" s="1"/>
      <c r="E55" s="1"/>
      <c r="F55" s="1"/>
      <c r="G55" s="1"/>
      <c r="H55" s="1"/>
      <c r="I55" s="1"/>
      <c r="J55" s="1">
        <f t="shared" si="3"/>
        <v>0</v>
      </c>
      <c r="K55" s="1"/>
      <c r="L55" s="1"/>
    </row>
    <row r="56" spans="1:12" hidden="1" x14ac:dyDescent="0.25">
      <c r="A56" s="1"/>
      <c r="B56" s="1"/>
      <c r="C56" s="1"/>
      <c r="D56" s="1"/>
      <c r="E56" s="1"/>
      <c r="F56" s="1"/>
      <c r="G56" s="1"/>
      <c r="H56" s="1"/>
      <c r="I56" s="1"/>
      <c r="J56" s="1">
        <f t="shared" si="3"/>
        <v>0</v>
      </c>
      <c r="K56" s="1"/>
      <c r="L56" s="1"/>
    </row>
    <row r="57" spans="1:12" hidden="1" x14ac:dyDescent="0.25">
      <c r="A57" s="1"/>
      <c r="B57" s="1"/>
      <c r="C57" s="1"/>
      <c r="D57" s="1"/>
      <c r="E57" s="1"/>
      <c r="F57" s="1"/>
      <c r="G57" s="1"/>
      <c r="H57" s="1"/>
      <c r="I57" s="1"/>
      <c r="J57" s="1">
        <f t="shared" si="3"/>
        <v>0</v>
      </c>
      <c r="K57" s="1"/>
      <c r="L57" s="1"/>
    </row>
    <row r="58" spans="1:12" hidden="1" x14ac:dyDescent="0.25">
      <c r="A58" s="1"/>
      <c r="B58" s="1"/>
      <c r="C58" s="1"/>
      <c r="D58" s="1"/>
      <c r="E58" s="1"/>
      <c r="F58" s="1"/>
      <c r="G58" s="1"/>
      <c r="H58" s="1"/>
      <c r="I58" s="1"/>
      <c r="J58" s="1">
        <f t="shared" si="3"/>
        <v>0</v>
      </c>
      <c r="K58" s="1"/>
      <c r="L58" s="1"/>
    </row>
    <row r="59" spans="1:12" hidden="1" x14ac:dyDescent="0.25">
      <c r="A59" s="1"/>
      <c r="B59" s="1"/>
      <c r="C59" s="1"/>
      <c r="D59" s="1"/>
      <c r="E59" s="1"/>
      <c r="F59" s="1"/>
      <c r="G59" s="1"/>
      <c r="H59" s="1"/>
      <c r="I59" s="1"/>
      <c r="J59" s="1">
        <f t="shared" si="3"/>
        <v>0</v>
      </c>
      <c r="K59" s="1"/>
      <c r="L59" s="1"/>
    </row>
    <row r="60" spans="1:12" hidden="1" x14ac:dyDescent="0.25">
      <c r="A60" s="1"/>
      <c r="B60" s="1"/>
      <c r="C60" s="1"/>
      <c r="D60" s="1"/>
      <c r="E60" s="1"/>
      <c r="F60" s="1"/>
      <c r="G60" s="1"/>
      <c r="H60" s="1"/>
      <c r="I60" s="1"/>
      <c r="J60" s="1">
        <f t="shared" si="3"/>
        <v>0</v>
      </c>
      <c r="K60" s="1"/>
      <c r="L60" s="1"/>
    </row>
    <row r="61" spans="1:12" hidden="1" x14ac:dyDescent="0.25">
      <c r="A61" s="1"/>
      <c r="B61" s="1"/>
      <c r="C61" s="1"/>
      <c r="D61" s="1"/>
      <c r="E61" s="1"/>
      <c r="F61" s="1"/>
      <c r="G61" s="1"/>
      <c r="H61" s="1"/>
      <c r="I61" s="1"/>
      <c r="J61" s="1">
        <f t="shared" si="3"/>
        <v>0</v>
      </c>
      <c r="K61" s="1"/>
      <c r="L61" s="1"/>
    </row>
    <row r="62" spans="1:12" hidden="1" x14ac:dyDescent="0.25">
      <c r="A62" s="1"/>
      <c r="B62" s="1"/>
      <c r="C62" s="1"/>
      <c r="D62" s="1"/>
      <c r="E62" s="1"/>
      <c r="F62" s="1"/>
      <c r="G62" s="1"/>
      <c r="H62" s="1"/>
      <c r="I62" s="1"/>
      <c r="J62" s="1">
        <f t="shared" si="3"/>
        <v>0</v>
      </c>
      <c r="K62" s="1"/>
      <c r="L62" s="1"/>
    </row>
    <row r="63" spans="1:12" hidden="1" x14ac:dyDescent="0.25">
      <c r="A63" s="1"/>
      <c r="B63" s="1"/>
      <c r="C63" s="1"/>
      <c r="D63" s="1"/>
      <c r="E63" s="1"/>
      <c r="F63" s="1"/>
      <c r="G63" s="1"/>
      <c r="H63" s="1"/>
      <c r="I63" s="1"/>
      <c r="J63" s="1">
        <f t="shared" si="3"/>
        <v>0</v>
      </c>
      <c r="K63" s="1"/>
      <c r="L63" s="1"/>
    </row>
    <row r="64" spans="1:12" hidden="1" x14ac:dyDescent="0.25">
      <c r="A64" s="1"/>
      <c r="B64" s="1"/>
      <c r="C64" s="1"/>
      <c r="D64" s="1"/>
      <c r="E64" s="1"/>
      <c r="F64" s="1"/>
      <c r="G64" s="1"/>
      <c r="H64" s="1"/>
      <c r="I64" s="1"/>
      <c r="J64" s="1">
        <f t="shared" si="3"/>
        <v>0</v>
      </c>
      <c r="K64" s="1"/>
      <c r="L64" s="1"/>
    </row>
    <row r="65" spans="1:12" hidden="1" x14ac:dyDescent="0.25">
      <c r="A65" s="1"/>
      <c r="B65" s="1"/>
      <c r="C65" s="1"/>
      <c r="D65" s="1"/>
      <c r="E65" s="1"/>
      <c r="F65" s="1"/>
      <c r="G65" s="1"/>
      <c r="H65" s="1"/>
      <c r="I65" s="1"/>
      <c r="J65" s="1">
        <f t="shared" si="3"/>
        <v>0</v>
      </c>
      <c r="K65" s="1"/>
      <c r="L65" s="1"/>
    </row>
    <row r="66" spans="1:12" hidden="1" x14ac:dyDescent="0.25">
      <c r="A66" s="1"/>
      <c r="B66" s="1"/>
      <c r="C66" s="1"/>
      <c r="D66" s="1"/>
      <c r="E66" s="1"/>
      <c r="F66" s="1"/>
      <c r="G66" s="1"/>
      <c r="H66" s="1"/>
      <c r="I66" s="1"/>
      <c r="J66" s="1">
        <f t="shared" si="3"/>
        <v>0</v>
      </c>
      <c r="K66" s="1"/>
      <c r="L66" s="1"/>
    </row>
    <row r="67" spans="1:12" hidden="1" x14ac:dyDescent="0.25">
      <c r="A67" s="1"/>
      <c r="B67" s="1"/>
      <c r="C67" s="1"/>
      <c r="D67" s="1"/>
      <c r="E67" s="1"/>
      <c r="F67" s="1"/>
      <c r="G67" s="1"/>
      <c r="H67" s="1"/>
      <c r="I67" s="1"/>
      <c r="J67" s="1">
        <f t="shared" si="3"/>
        <v>0</v>
      </c>
      <c r="K67" s="1"/>
      <c r="L67" s="1"/>
    </row>
    <row r="68" spans="1:12" hidden="1" x14ac:dyDescent="0.25">
      <c r="A68" s="1"/>
      <c r="B68" s="1"/>
      <c r="C68" s="1"/>
      <c r="D68" s="1"/>
      <c r="E68" s="1"/>
      <c r="F68" s="1"/>
      <c r="G68" s="1"/>
      <c r="H68" s="1"/>
      <c r="I68" s="1"/>
      <c r="J68" s="1">
        <f t="shared" si="3"/>
        <v>0</v>
      </c>
      <c r="K68" s="1"/>
      <c r="L68" s="1"/>
    </row>
    <row r="69" spans="1:12" hidden="1" x14ac:dyDescent="0.25">
      <c r="A69" s="1"/>
      <c r="B69" s="1"/>
      <c r="C69" s="1"/>
      <c r="D69" s="1"/>
      <c r="E69" s="1"/>
      <c r="F69" s="1"/>
      <c r="G69" s="1"/>
      <c r="H69" s="1"/>
      <c r="I69" s="1"/>
      <c r="J69" s="1">
        <f t="shared" ref="J69:J97" si="4">SUM(E69:I69)</f>
        <v>0</v>
      </c>
      <c r="K69" s="1"/>
      <c r="L69" s="1"/>
    </row>
    <row r="70" spans="1:12" hidden="1" x14ac:dyDescent="0.25">
      <c r="A70" s="1"/>
      <c r="B70" s="1"/>
      <c r="C70" s="1"/>
      <c r="D70" s="1"/>
      <c r="E70" s="1"/>
      <c r="F70" s="1"/>
      <c r="G70" s="1"/>
      <c r="H70" s="1"/>
      <c r="I70" s="1"/>
      <c r="J70" s="1">
        <f t="shared" si="4"/>
        <v>0</v>
      </c>
      <c r="K70" s="1"/>
      <c r="L70" s="1"/>
    </row>
    <row r="71" spans="1:12" hidden="1" x14ac:dyDescent="0.25">
      <c r="A71" s="1"/>
      <c r="B71" s="1"/>
      <c r="C71" s="1"/>
      <c r="D71" s="1"/>
      <c r="E71" s="1"/>
      <c r="F71" s="1"/>
      <c r="G71" s="1"/>
      <c r="H71" s="1"/>
      <c r="I71" s="1"/>
      <c r="J71" s="1">
        <f t="shared" si="4"/>
        <v>0</v>
      </c>
      <c r="K71" s="1"/>
      <c r="L71" s="1"/>
    </row>
    <row r="72" spans="1:12" hidden="1" x14ac:dyDescent="0.25">
      <c r="A72" s="1"/>
      <c r="B72" s="1"/>
      <c r="C72" s="1"/>
      <c r="D72" s="1"/>
      <c r="E72" s="1"/>
      <c r="F72" s="1"/>
      <c r="G72" s="1"/>
      <c r="H72" s="1"/>
      <c r="I72" s="1"/>
      <c r="J72" s="1">
        <f t="shared" si="4"/>
        <v>0</v>
      </c>
      <c r="K72" s="1"/>
      <c r="L72" s="1"/>
    </row>
    <row r="73" spans="1:12" hidden="1" x14ac:dyDescent="0.25">
      <c r="A73" s="1"/>
      <c r="B73" s="1"/>
      <c r="C73" s="1"/>
      <c r="D73" s="1"/>
      <c r="E73" s="1"/>
      <c r="F73" s="1"/>
      <c r="G73" s="1"/>
      <c r="H73" s="1"/>
      <c r="I73" s="1"/>
      <c r="J73" s="1">
        <f t="shared" si="4"/>
        <v>0</v>
      </c>
      <c r="K73" s="1"/>
      <c r="L73" s="1"/>
    </row>
    <row r="74" spans="1:12" hidden="1" x14ac:dyDescent="0.25">
      <c r="A74" s="1"/>
      <c r="B74" s="1"/>
      <c r="C74" s="1"/>
      <c r="D74" s="1"/>
      <c r="E74" s="1"/>
      <c r="F74" s="1"/>
      <c r="G74" s="1"/>
      <c r="H74" s="1"/>
      <c r="I74" s="1"/>
      <c r="J74" s="1">
        <f t="shared" si="4"/>
        <v>0</v>
      </c>
      <c r="K74" s="1"/>
      <c r="L74" s="1"/>
    </row>
    <row r="75" spans="1:12" hidden="1" x14ac:dyDescent="0.25">
      <c r="A75" s="1"/>
      <c r="B75" s="1"/>
      <c r="C75" s="1"/>
      <c r="D75" s="1"/>
      <c r="E75" s="1"/>
      <c r="F75" s="1"/>
      <c r="G75" s="1"/>
      <c r="H75" s="1"/>
      <c r="I75" s="1"/>
      <c r="J75" s="1">
        <f t="shared" si="4"/>
        <v>0</v>
      </c>
      <c r="K75" s="1"/>
      <c r="L75" s="1"/>
    </row>
    <row r="76" spans="1:12" hidden="1" x14ac:dyDescent="0.25">
      <c r="A76" s="1"/>
      <c r="B76" s="1"/>
      <c r="C76" s="1"/>
      <c r="D76" s="1"/>
      <c r="E76" s="1"/>
      <c r="F76" s="1"/>
      <c r="G76" s="1"/>
      <c r="H76" s="1"/>
      <c r="I76" s="1"/>
      <c r="J76" s="1">
        <f t="shared" si="4"/>
        <v>0</v>
      </c>
      <c r="K76" s="1"/>
      <c r="L76" s="1"/>
    </row>
    <row r="77" spans="1:12" hidden="1" x14ac:dyDescent="0.25">
      <c r="A77" s="1"/>
      <c r="B77" s="1"/>
      <c r="C77" s="1"/>
      <c r="D77" s="1"/>
      <c r="E77" s="1"/>
      <c r="F77" s="1"/>
      <c r="G77" s="1"/>
      <c r="H77" s="1"/>
      <c r="I77" s="1"/>
      <c r="J77" s="1">
        <f t="shared" si="4"/>
        <v>0</v>
      </c>
      <c r="K77" s="1"/>
      <c r="L77" s="1"/>
    </row>
    <row r="78" spans="1:12" hidden="1" x14ac:dyDescent="0.25">
      <c r="A78" s="1"/>
      <c r="B78" s="1"/>
      <c r="C78" s="1"/>
      <c r="D78" s="1"/>
      <c r="E78" s="1"/>
      <c r="F78" s="1"/>
      <c r="G78" s="1"/>
      <c r="H78" s="1"/>
      <c r="I78" s="1"/>
      <c r="J78" s="1">
        <f t="shared" si="4"/>
        <v>0</v>
      </c>
      <c r="K78" s="1"/>
      <c r="L78" s="1"/>
    </row>
    <row r="79" spans="1:12" hidden="1" x14ac:dyDescent="0.25">
      <c r="A79" s="1"/>
      <c r="B79" s="1"/>
      <c r="C79" s="1"/>
      <c r="D79" s="1"/>
      <c r="E79" s="1"/>
      <c r="F79" s="1"/>
      <c r="G79" s="1"/>
      <c r="H79" s="1"/>
      <c r="I79" s="1"/>
      <c r="J79" s="1">
        <f t="shared" si="4"/>
        <v>0</v>
      </c>
      <c r="K79" s="1"/>
      <c r="L79" s="1"/>
    </row>
    <row r="80" spans="1:12" hidden="1" x14ac:dyDescent="0.25">
      <c r="A80" s="1"/>
      <c r="B80" s="1"/>
      <c r="C80" s="1"/>
      <c r="D80" s="1"/>
      <c r="E80" s="1"/>
      <c r="F80" s="1"/>
      <c r="G80" s="1"/>
      <c r="H80" s="1"/>
      <c r="I80" s="1"/>
      <c r="J80" s="1">
        <f t="shared" si="4"/>
        <v>0</v>
      </c>
      <c r="K80" s="1"/>
      <c r="L80" s="1"/>
    </row>
    <row r="81" spans="1:12" hidden="1" x14ac:dyDescent="0.25">
      <c r="A81" s="1"/>
      <c r="B81" s="1"/>
      <c r="C81" s="1"/>
      <c r="D81" s="1"/>
      <c r="E81" s="1"/>
      <c r="F81" s="1"/>
      <c r="G81" s="1"/>
      <c r="H81" s="1"/>
      <c r="I81" s="1"/>
      <c r="J81" s="1">
        <f t="shared" si="4"/>
        <v>0</v>
      </c>
      <c r="K81" s="1"/>
      <c r="L81" s="1"/>
    </row>
    <row r="82" spans="1:12" hidden="1" x14ac:dyDescent="0.25">
      <c r="A82" s="1"/>
      <c r="B82" s="1"/>
      <c r="C82" s="1"/>
      <c r="D82" s="1"/>
      <c r="E82" s="1"/>
      <c r="F82" s="1"/>
      <c r="G82" s="1"/>
      <c r="H82" s="1"/>
      <c r="I82" s="1"/>
      <c r="J82" s="1">
        <f t="shared" si="4"/>
        <v>0</v>
      </c>
      <c r="K82" s="1"/>
      <c r="L82" s="1"/>
    </row>
    <row r="83" spans="1:12" hidden="1" x14ac:dyDescent="0.25">
      <c r="A83" s="1"/>
      <c r="B83" s="1"/>
      <c r="C83" s="1"/>
      <c r="D83" s="1"/>
      <c r="E83" s="1"/>
      <c r="F83" s="1"/>
      <c r="G83" s="1"/>
      <c r="H83" s="1"/>
      <c r="I83" s="1"/>
      <c r="J83" s="1">
        <f t="shared" si="4"/>
        <v>0</v>
      </c>
      <c r="K83" s="1"/>
      <c r="L83" s="1"/>
    </row>
    <row r="84" spans="1:12" hidden="1" x14ac:dyDescent="0.25">
      <c r="A84" s="1"/>
      <c r="B84" s="1"/>
      <c r="C84" s="1"/>
      <c r="D84" s="1"/>
      <c r="E84" s="1"/>
      <c r="F84" s="1"/>
      <c r="G84" s="1"/>
      <c r="H84" s="1"/>
      <c r="I84" s="1"/>
      <c r="J84" s="1">
        <f t="shared" si="4"/>
        <v>0</v>
      </c>
      <c r="K84" s="1"/>
      <c r="L84" s="1"/>
    </row>
    <row r="85" spans="1:12" hidden="1" x14ac:dyDescent="0.25">
      <c r="A85" s="1"/>
      <c r="B85" s="1"/>
      <c r="C85" s="1"/>
      <c r="D85" s="1"/>
      <c r="E85" s="1"/>
      <c r="F85" s="1"/>
      <c r="G85" s="1"/>
      <c r="H85" s="1"/>
      <c r="I85" s="1"/>
      <c r="J85" s="1">
        <f t="shared" si="4"/>
        <v>0</v>
      </c>
      <c r="K85" s="1"/>
      <c r="L85" s="1"/>
    </row>
    <row r="86" spans="1:12" hidden="1" x14ac:dyDescent="0.25">
      <c r="A86" s="1"/>
      <c r="B86" s="1"/>
      <c r="C86" s="1"/>
      <c r="D86" s="1"/>
      <c r="E86" s="1"/>
      <c r="F86" s="1"/>
      <c r="G86" s="1"/>
      <c r="H86" s="1"/>
      <c r="I86" s="1"/>
      <c r="J86" s="1">
        <f t="shared" si="4"/>
        <v>0</v>
      </c>
      <c r="K86" s="1"/>
      <c r="L86" s="1"/>
    </row>
    <row r="87" spans="1:12" hidden="1" x14ac:dyDescent="0.25">
      <c r="A87" s="1"/>
      <c r="B87" s="1"/>
      <c r="C87" s="1"/>
      <c r="D87" s="1"/>
      <c r="E87" s="1"/>
      <c r="F87" s="1"/>
      <c r="G87" s="1"/>
      <c r="H87" s="1"/>
      <c r="I87" s="1"/>
      <c r="J87" s="1">
        <f t="shared" si="4"/>
        <v>0</v>
      </c>
      <c r="K87" s="1"/>
      <c r="L87" s="1"/>
    </row>
    <row r="88" spans="1:12" hidden="1" x14ac:dyDescent="0.25">
      <c r="A88" s="1"/>
      <c r="B88" s="1"/>
      <c r="C88" s="1"/>
      <c r="D88" s="1"/>
      <c r="E88" s="1"/>
      <c r="F88" s="1"/>
      <c r="G88" s="1"/>
      <c r="H88" s="1"/>
      <c r="I88" s="1"/>
      <c r="J88" s="1">
        <f t="shared" si="4"/>
        <v>0</v>
      </c>
      <c r="K88" s="1"/>
      <c r="L88" s="1"/>
    </row>
    <row r="89" spans="1:12" hidden="1" x14ac:dyDescent="0.25">
      <c r="A89" s="1"/>
      <c r="B89" s="1"/>
      <c r="C89" s="1"/>
      <c r="D89" s="1"/>
      <c r="E89" s="1"/>
      <c r="F89" s="1"/>
      <c r="G89" s="1"/>
      <c r="H89" s="1"/>
      <c r="I89" s="1"/>
      <c r="J89" s="1">
        <f t="shared" si="4"/>
        <v>0</v>
      </c>
      <c r="K89" s="1"/>
      <c r="L89" s="1"/>
    </row>
    <row r="90" spans="1:12" hidden="1" x14ac:dyDescent="0.25">
      <c r="A90" s="1"/>
      <c r="B90" s="1"/>
      <c r="C90" s="1"/>
      <c r="D90" s="1"/>
      <c r="E90" s="1"/>
      <c r="F90" s="1"/>
      <c r="G90" s="1"/>
      <c r="H90" s="1"/>
      <c r="I90" s="1"/>
      <c r="J90" s="1">
        <f t="shared" si="4"/>
        <v>0</v>
      </c>
      <c r="K90" s="1"/>
      <c r="L90" s="1"/>
    </row>
    <row r="91" spans="1:12" hidden="1" x14ac:dyDescent="0.25">
      <c r="A91" s="1"/>
      <c r="B91" s="1"/>
      <c r="C91" s="1"/>
      <c r="D91" s="1"/>
      <c r="E91" s="1"/>
      <c r="F91" s="1"/>
      <c r="G91" s="1"/>
      <c r="H91" s="1"/>
      <c r="I91" s="1"/>
      <c r="J91" s="1">
        <f t="shared" si="4"/>
        <v>0</v>
      </c>
      <c r="K91" s="1"/>
      <c r="L91" s="1"/>
    </row>
    <row r="92" spans="1:12" hidden="1" x14ac:dyDescent="0.25">
      <c r="A92" s="1"/>
      <c r="B92" s="1"/>
      <c r="C92" s="1"/>
      <c r="D92" s="1"/>
      <c r="E92" s="1"/>
      <c r="F92" s="1"/>
      <c r="G92" s="1"/>
      <c r="H92" s="1"/>
      <c r="I92" s="1"/>
      <c r="J92" s="1">
        <f t="shared" si="4"/>
        <v>0</v>
      </c>
      <c r="K92" s="1"/>
      <c r="L92" s="1"/>
    </row>
    <row r="93" spans="1:12" hidden="1" x14ac:dyDescent="0.25">
      <c r="A93" s="1"/>
      <c r="B93" s="1"/>
      <c r="C93" s="1"/>
      <c r="D93" s="1"/>
      <c r="E93" s="1"/>
      <c r="F93" s="1"/>
      <c r="G93" s="1"/>
      <c r="H93" s="1"/>
      <c r="I93" s="1"/>
      <c r="J93" s="1">
        <f t="shared" si="4"/>
        <v>0</v>
      </c>
      <c r="K93" s="1"/>
      <c r="L93" s="1"/>
    </row>
    <row r="94" spans="1:12" hidden="1" x14ac:dyDescent="0.25">
      <c r="A94" s="1"/>
      <c r="B94" s="1"/>
      <c r="C94" s="1"/>
      <c r="D94" s="1"/>
      <c r="E94" s="1"/>
      <c r="F94" s="1"/>
      <c r="G94" s="1"/>
      <c r="H94" s="1"/>
      <c r="I94" s="1"/>
      <c r="J94" s="1">
        <f t="shared" si="4"/>
        <v>0</v>
      </c>
      <c r="K94" s="1"/>
      <c r="L94" s="1"/>
    </row>
    <row r="95" spans="1:12" hidden="1" x14ac:dyDescent="0.25">
      <c r="A95" s="1"/>
      <c r="B95" s="1"/>
      <c r="C95" s="1"/>
      <c r="D95" s="1"/>
      <c r="E95" s="1"/>
      <c r="F95" s="1"/>
      <c r="G95" s="1"/>
      <c r="H95" s="1"/>
      <c r="I95" s="1"/>
      <c r="J95" s="1">
        <f t="shared" si="4"/>
        <v>0</v>
      </c>
      <c r="K95" s="1"/>
      <c r="L95" s="1"/>
    </row>
    <row r="96" spans="1:12" hidden="1" x14ac:dyDescent="0.25">
      <c r="A96" s="1"/>
      <c r="B96" s="1"/>
      <c r="C96" s="1"/>
      <c r="D96" s="1"/>
      <c r="E96" s="1"/>
      <c r="F96" s="1"/>
      <c r="G96" s="1"/>
      <c r="H96" s="1"/>
      <c r="I96" s="1"/>
      <c r="J96" s="1">
        <f t="shared" si="4"/>
        <v>0</v>
      </c>
      <c r="K96" s="1"/>
      <c r="L96" s="1"/>
    </row>
    <row r="97" spans="1:12" hidden="1" x14ac:dyDescent="0.25">
      <c r="A97" s="1"/>
      <c r="B97" s="1"/>
      <c r="C97" s="1"/>
      <c r="D97" s="1"/>
      <c r="E97" s="1"/>
      <c r="F97" s="1"/>
      <c r="G97" s="1"/>
      <c r="H97" s="1"/>
      <c r="I97" s="1"/>
      <c r="J97" s="1">
        <f t="shared" si="4"/>
        <v>0</v>
      </c>
      <c r="K97" s="1"/>
      <c r="L97" s="1"/>
    </row>
    <row r="98" spans="1:12" ht="18" x14ac:dyDescent="0.25">
      <c r="A98" s="11" t="s">
        <v>6</v>
      </c>
      <c r="B98" s="11"/>
      <c r="C98" s="11"/>
      <c r="E98" s="48"/>
      <c r="F98" s="48"/>
      <c r="G98" s="48"/>
      <c r="H98" s="48" t="s">
        <v>21</v>
      </c>
      <c r="I98" s="48"/>
    </row>
    <row r="99" spans="1:12" ht="18" x14ac:dyDescent="0.25">
      <c r="A99" s="11" t="s">
        <v>7</v>
      </c>
      <c r="B99" s="11"/>
      <c r="C99" s="11"/>
      <c r="E99" s="48"/>
      <c r="F99" s="48"/>
      <c r="G99" s="48"/>
      <c r="H99" s="48" t="s">
        <v>110</v>
      </c>
      <c r="I99" s="48"/>
    </row>
    <row r="100" spans="1:12" ht="15.75" x14ac:dyDescent="0.25">
      <c r="E100" s="48"/>
      <c r="F100" s="48"/>
      <c r="G100" s="48"/>
      <c r="H100" s="48" t="s">
        <v>111</v>
      </c>
      <c r="I100" s="48"/>
    </row>
    <row r="101" spans="1:12" ht="15.75" x14ac:dyDescent="0.25">
      <c r="E101" s="44"/>
      <c r="F101" s="44"/>
      <c r="G101" s="44"/>
      <c r="H101" s="44" t="s">
        <v>113</v>
      </c>
      <c r="I101" s="44"/>
    </row>
  </sheetData>
  <sortState ref="K8:L18">
    <sortCondition ref="K8"/>
  </sortState>
  <mergeCells count="11">
    <mergeCell ref="E101:G101"/>
    <mergeCell ref="A1:K1"/>
    <mergeCell ref="E4:F4"/>
    <mergeCell ref="F2:H2"/>
    <mergeCell ref="E98:G98"/>
    <mergeCell ref="E99:G99"/>
    <mergeCell ref="E100:G100"/>
    <mergeCell ref="H98:I98"/>
    <mergeCell ref="H99:I99"/>
    <mergeCell ref="H100:I100"/>
    <mergeCell ref="H101:I101"/>
  </mergeCells>
  <pageMargins left="0.7" right="0.7" top="0.75" bottom="0.75" header="0.3" footer="0.3"/>
  <pageSetup paperSize="9" scale="83" orientation="landscape" r:id="rId1"/>
  <ignoredErrors>
    <ignoredError sqref="J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view="pageBreakPreview" topLeftCell="A46" zoomScale="115" zoomScaleNormal="100" zoomScaleSheetLayoutView="115" workbookViewId="0">
      <selection activeCell="K8" sqref="K8"/>
    </sheetView>
  </sheetViews>
  <sheetFormatPr defaultRowHeight="15" x14ac:dyDescent="0.25"/>
  <cols>
    <col min="1" max="1" width="6.7109375" customWidth="1"/>
    <col min="2" max="2" width="12.7109375" customWidth="1"/>
    <col min="3" max="3" width="7.28515625" bestFit="1" customWidth="1"/>
    <col min="5" max="5" width="7.42578125" customWidth="1"/>
    <col min="6" max="6" width="7.7109375" customWidth="1"/>
    <col min="7" max="7" width="7.5703125" customWidth="1"/>
    <col min="8" max="9" width="8" customWidth="1"/>
    <col min="10" max="10" width="7.7109375" customWidth="1"/>
    <col min="12" max="12" width="22" bestFit="1" customWidth="1"/>
    <col min="13" max="13" width="22.140625" bestFit="1" customWidth="1"/>
  </cols>
  <sheetData>
    <row r="1" spans="1:13" ht="18" x14ac:dyDescent="0.25">
      <c r="A1" s="4" t="s">
        <v>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t="s">
        <v>106</v>
      </c>
    </row>
    <row r="2" spans="1:13" ht="15.75" x14ac:dyDescent="0.25">
      <c r="A2" s="3" t="s">
        <v>8</v>
      </c>
      <c r="B2" s="5" t="s">
        <v>9</v>
      </c>
      <c r="C2" s="5"/>
      <c r="D2" s="6"/>
      <c r="E2" s="3" t="s">
        <v>19</v>
      </c>
      <c r="F2" s="47" t="s">
        <v>20</v>
      </c>
      <c r="G2" s="47"/>
      <c r="H2" s="47"/>
      <c r="M2" s="9"/>
    </row>
    <row r="3" spans="1:13" ht="15.75" x14ac:dyDescent="0.25">
      <c r="A3" s="3" t="s">
        <v>10</v>
      </c>
      <c r="B3" s="3"/>
      <c r="C3" s="3"/>
      <c r="D3" s="7"/>
      <c r="E3" s="7" t="s">
        <v>15</v>
      </c>
      <c r="G3" s="15" t="s">
        <v>18</v>
      </c>
      <c r="M3" s="10"/>
    </row>
    <row r="4" spans="1:13" ht="15.75" x14ac:dyDescent="0.25">
      <c r="A4" s="7" t="s">
        <v>11</v>
      </c>
      <c r="B4" s="7"/>
      <c r="C4" s="7"/>
      <c r="D4" s="6"/>
      <c r="E4" s="46">
        <v>43812</v>
      </c>
      <c r="F4" s="46"/>
      <c r="M4" s="10"/>
    </row>
    <row r="5" spans="1:13" ht="15.75" x14ac:dyDescent="0.25">
      <c r="A5" s="49" t="s">
        <v>12</v>
      </c>
      <c r="B5" s="49"/>
      <c r="C5" s="49"/>
      <c r="D5" s="49"/>
      <c r="E5" s="19">
        <v>9</v>
      </c>
      <c r="M5" s="10"/>
    </row>
    <row r="6" spans="1:13" x14ac:dyDescent="0.25">
      <c r="M6" s="10"/>
    </row>
    <row r="7" spans="1:13" x14ac:dyDescent="0.25">
      <c r="A7" s="2" t="s">
        <v>0</v>
      </c>
      <c r="B7" s="2" t="s">
        <v>1</v>
      </c>
      <c r="C7" s="2" t="s">
        <v>13</v>
      </c>
      <c r="D7" s="2" t="s">
        <v>2</v>
      </c>
      <c r="E7" s="29" t="s">
        <v>114</v>
      </c>
      <c r="F7" s="29" t="s">
        <v>115</v>
      </c>
      <c r="G7" s="29" t="s">
        <v>116</v>
      </c>
      <c r="H7" s="29" t="s">
        <v>117</v>
      </c>
      <c r="I7" s="29" t="s">
        <v>118</v>
      </c>
      <c r="J7" s="29" t="s">
        <v>119</v>
      </c>
      <c r="K7" s="2" t="s">
        <v>5</v>
      </c>
      <c r="L7" s="2" t="s">
        <v>3</v>
      </c>
      <c r="M7" s="2" t="s">
        <v>4</v>
      </c>
    </row>
    <row r="8" spans="1:13" ht="15.75" x14ac:dyDescent="0.25">
      <c r="A8" s="14">
        <v>1</v>
      </c>
      <c r="B8" s="13" t="str">
        <f>IF(C8=1,"победитель",IF(OR(C8=2,C8=3),"призёр","участник"))</f>
        <v>участник</v>
      </c>
      <c r="C8" s="12">
        <f t="shared" ref="C8:C25" si="0">_xlfn.RANK.EQ(K8,$K$8:$K$54,0)</f>
        <v>6</v>
      </c>
      <c r="D8" s="43">
        <v>901</v>
      </c>
      <c r="E8" s="12">
        <v>18</v>
      </c>
      <c r="F8" s="12">
        <v>11</v>
      </c>
      <c r="G8" s="12">
        <v>8</v>
      </c>
      <c r="H8" s="12">
        <v>13</v>
      </c>
      <c r="I8" s="12">
        <v>11</v>
      </c>
      <c r="J8" s="12">
        <v>26</v>
      </c>
      <c r="K8" s="12">
        <f t="shared" ref="K8:K15" si="1">SUM(E8:J8)</f>
        <v>87</v>
      </c>
      <c r="L8" s="1" t="s">
        <v>92</v>
      </c>
      <c r="M8" s="1" t="s">
        <v>89</v>
      </c>
    </row>
    <row r="9" spans="1:13" ht="15.75" x14ac:dyDescent="0.25">
      <c r="A9" s="14">
        <v>2</v>
      </c>
      <c r="B9" s="13" t="str">
        <f t="shared" ref="B9:B25" si="2">IF(C9=1,"победитель",IF(OR(C9=2,C9=3),"призёр","участник"))</f>
        <v>участник</v>
      </c>
      <c r="C9" s="12">
        <f t="shared" si="0"/>
        <v>18</v>
      </c>
      <c r="D9" s="43">
        <v>902</v>
      </c>
      <c r="E9" s="12">
        <v>13</v>
      </c>
      <c r="F9" s="12">
        <v>9</v>
      </c>
      <c r="G9" s="12">
        <v>7</v>
      </c>
      <c r="H9" s="12">
        <v>8</v>
      </c>
      <c r="I9" s="12">
        <v>14</v>
      </c>
      <c r="J9" s="12">
        <v>15</v>
      </c>
      <c r="K9" s="12">
        <f t="shared" si="1"/>
        <v>66</v>
      </c>
      <c r="L9" s="1" t="s">
        <v>77</v>
      </c>
      <c r="M9" s="1" t="s">
        <v>71</v>
      </c>
    </row>
    <row r="10" spans="1:13" ht="15.75" x14ac:dyDescent="0.25">
      <c r="A10" s="14">
        <v>3</v>
      </c>
      <c r="B10" s="13" t="str">
        <f t="shared" si="2"/>
        <v>участник</v>
      </c>
      <c r="C10" s="12">
        <f t="shared" si="0"/>
        <v>26</v>
      </c>
      <c r="D10" s="43">
        <v>903</v>
      </c>
      <c r="E10" s="12">
        <v>19</v>
      </c>
      <c r="F10" s="12">
        <v>6</v>
      </c>
      <c r="G10" s="12">
        <v>5</v>
      </c>
      <c r="H10" s="12">
        <v>4</v>
      </c>
      <c r="I10" s="12">
        <v>8</v>
      </c>
      <c r="J10" s="12">
        <v>16</v>
      </c>
      <c r="K10" s="12">
        <f t="shared" si="1"/>
        <v>58</v>
      </c>
      <c r="L10" s="1" t="s">
        <v>100</v>
      </c>
      <c r="M10" s="1" t="str">
        <f>'[1]Протоколы соревнований'!D20</f>
        <v>МАОУ "Лицей № 15"</v>
      </c>
    </row>
    <row r="11" spans="1:13" ht="15.75" x14ac:dyDescent="0.25">
      <c r="A11" s="14">
        <v>4</v>
      </c>
      <c r="B11" s="13" t="str">
        <f t="shared" si="2"/>
        <v>участник</v>
      </c>
      <c r="C11" s="12">
        <f t="shared" si="0"/>
        <v>24</v>
      </c>
      <c r="D11" s="43">
        <v>904</v>
      </c>
      <c r="E11" s="12">
        <v>14</v>
      </c>
      <c r="F11" s="12">
        <v>7</v>
      </c>
      <c r="G11" s="12">
        <v>2</v>
      </c>
      <c r="H11" s="12">
        <v>9</v>
      </c>
      <c r="I11" s="12">
        <v>12</v>
      </c>
      <c r="J11" s="12">
        <v>16</v>
      </c>
      <c r="K11" s="12">
        <f t="shared" si="1"/>
        <v>60</v>
      </c>
      <c r="L11" s="1" t="s">
        <v>63</v>
      </c>
      <c r="M11" s="1" t="s">
        <v>61</v>
      </c>
    </row>
    <row r="12" spans="1:13" ht="15.75" x14ac:dyDescent="0.25">
      <c r="A12" s="14">
        <v>5</v>
      </c>
      <c r="B12" s="13" t="str">
        <f t="shared" si="2"/>
        <v>участник</v>
      </c>
      <c r="C12" s="12">
        <f t="shared" si="0"/>
        <v>11</v>
      </c>
      <c r="D12" s="43">
        <v>905</v>
      </c>
      <c r="E12" s="12">
        <v>12</v>
      </c>
      <c r="F12" s="12">
        <v>10</v>
      </c>
      <c r="G12" s="12">
        <v>3</v>
      </c>
      <c r="H12" s="12">
        <v>11</v>
      </c>
      <c r="I12" s="12">
        <v>17</v>
      </c>
      <c r="J12" s="12">
        <v>25</v>
      </c>
      <c r="K12" s="12">
        <f t="shared" si="1"/>
        <v>78</v>
      </c>
      <c r="L12" s="1" t="s">
        <v>90</v>
      </c>
      <c r="M12" s="1" t="s">
        <v>89</v>
      </c>
    </row>
    <row r="13" spans="1:13" ht="15.75" x14ac:dyDescent="0.25">
      <c r="A13" s="14">
        <v>6</v>
      </c>
      <c r="B13" s="13" t="str">
        <f t="shared" si="2"/>
        <v>участник</v>
      </c>
      <c r="C13" s="12">
        <f t="shared" si="0"/>
        <v>30</v>
      </c>
      <c r="D13" s="43">
        <v>906</v>
      </c>
      <c r="E13" s="12">
        <v>17</v>
      </c>
      <c r="F13" s="12">
        <v>7</v>
      </c>
      <c r="G13" s="12">
        <v>8</v>
      </c>
      <c r="H13" s="12">
        <v>2</v>
      </c>
      <c r="I13" s="12">
        <v>8</v>
      </c>
      <c r="J13" s="12">
        <v>13</v>
      </c>
      <c r="K13" s="12">
        <f t="shared" si="1"/>
        <v>55</v>
      </c>
      <c r="L13" s="1" t="s">
        <v>83</v>
      </c>
      <c r="M13" s="1" t="s">
        <v>46</v>
      </c>
    </row>
    <row r="14" spans="1:13" ht="15.75" x14ac:dyDescent="0.25">
      <c r="A14" s="14">
        <v>7</v>
      </c>
      <c r="B14" s="13" t="str">
        <f t="shared" si="2"/>
        <v>призёр</v>
      </c>
      <c r="C14" s="12">
        <f t="shared" si="0"/>
        <v>3</v>
      </c>
      <c r="D14" s="43">
        <v>908</v>
      </c>
      <c r="E14" s="12">
        <v>17</v>
      </c>
      <c r="F14" s="12">
        <v>10</v>
      </c>
      <c r="G14" s="12">
        <v>13</v>
      </c>
      <c r="H14" s="12">
        <v>19</v>
      </c>
      <c r="I14" s="12">
        <v>18</v>
      </c>
      <c r="J14" s="12">
        <v>12</v>
      </c>
      <c r="K14" s="12">
        <f t="shared" si="1"/>
        <v>89</v>
      </c>
      <c r="L14" s="1" t="s">
        <v>97</v>
      </c>
      <c r="M14" s="1" t="s">
        <v>96</v>
      </c>
    </row>
    <row r="15" spans="1:13" ht="15.75" x14ac:dyDescent="0.25">
      <c r="A15" s="14">
        <v>8</v>
      </c>
      <c r="B15" s="13" t="str">
        <f t="shared" si="2"/>
        <v>участник</v>
      </c>
      <c r="C15" s="12">
        <f t="shared" si="0"/>
        <v>7</v>
      </c>
      <c r="D15" s="43">
        <v>909</v>
      </c>
      <c r="E15" s="12">
        <v>18</v>
      </c>
      <c r="F15" s="12">
        <v>10</v>
      </c>
      <c r="G15" s="12">
        <v>8</v>
      </c>
      <c r="H15" s="12">
        <v>11</v>
      </c>
      <c r="I15" s="12">
        <v>9</v>
      </c>
      <c r="J15" s="12">
        <v>29</v>
      </c>
      <c r="K15" s="12">
        <f t="shared" si="1"/>
        <v>85</v>
      </c>
      <c r="L15" s="1" t="s">
        <v>64</v>
      </c>
      <c r="M15" s="1" t="s">
        <v>52</v>
      </c>
    </row>
    <row r="16" spans="1:13" ht="15.75" x14ac:dyDescent="0.25">
      <c r="A16" s="14">
        <v>9</v>
      </c>
      <c r="B16" s="13" t="str">
        <f t="shared" si="2"/>
        <v>участник</v>
      </c>
      <c r="C16" s="12">
        <f t="shared" si="0"/>
        <v>36</v>
      </c>
      <c r="D16" s="33">
        <v>944</v>
      </c>
      <c r="E16" s="12">
        <v>14</v>
      </c>
      <c r="F16" s="12">
        <v>0</v>
      </c>
      <c r="G16" s="12">
        <v>2</v>
      </c>
      <c r="H16" s="12">
        <v>3</v>
      </c>
      <c r="I16" s="12">
        <v>6</v>
      </c>
      <c r="J16" s="12">
        <v>16</v>
      </c>
      <c r="K16" s="12">
        <f t="shared" ref="K16:K54" si="3">SUM(E16:J16)</f>
        <v>41</v>
      </c>
      <c r="L16" s="1" t="s">
        <v>27</v>
      </c>
      <c r="M16" s="1" t="s">
        <v>28</v>
      </c>
    </row>
    <row r="17" spans="1:13" ht="15.75" x14ac:dyDescent="0.25">
      <c r="A17" s="14">
        <v>10</v>
      </c>
      <c r="B17" s="13" t="str">
        <f t="shared" si="2"/>
        <v>призёр</v>
      </c>
      <c r="C17" s="12">
        <f t="shared" si="0"/>
        <v>3</v>
      </c>
      <c r="D17" s="43">
        <v>910</v>
      </c>
      <c r="E17" s="12">
        <v>24</v>
      </c>
      <c r="F17" s="12">
        <v>12</v>
      </c>
      <c r="G17" s="12">
        <v>6</v>
      </c>
      <c r="H17" s="12">
        <v>3</v>
      </c>
      <c r="I17" s="12">
        <v>19</v>
      </c>
      <c r="J17" s="12">
        <v>25</v>
      </c>
      <c r="K17" s="12">
        <f t="shared" si="3"/>
        <v>89</v>
      </c>
      <c r="L17" s="1" t="s">
        <v>65</v>
      </c>
      <c r="M17" s="1" t="s">
        <v>52</v>
      </c>
    </row>
    <row r="18" spans="1:13" ht="15.75" x14ac:dyDescent="0.25">
      <c r="A18" s="14">
        <v>11</v>
      </c>
      <c r="B18" s="13" t="str">
        <f t="shared" si="2"/>
        <v>участник</v>
      </c>
      <c r="C18" s="12">
        <f t="shared" si="0"/>
        <v>33</v>
      </c>
      <c r="D18" s="43">
        <v>912</v>
      </c>
      <c r="E18" s="12">
        <v>13</v>
      </c>
      <c r="F18" s="12">
        <v>0</v>
      </c>
      <c r="G18" s="12">
        <v>5</v>
      </c>
      <c r="H18" s="12">
        <v>5</v>
      </c>
      <c r="I18" s="12">
        <v>13</v>
      </c>
      <c r="J18" s="12">
        <v>16</v>
      </c>
      <c r="K18" s="12">
        <f t="shared" si="3"/>
        <v>52</v>
      </c>
      <c r="L18" s="1" t="s">
        <v>70</v>
      </c>
      <c r="M18" s="1" t="s">
        <v>71</v>
      </c>
    </row>
    <row r="19" spans="1:13" ht="15.75" x14ac:dyDescent="0.25">
      <c r="A19" s="14">
        <v>12</v>
      </c>
      <c r="B19" s="13" t="str">
        <f t="shared" si="2"/>
        <v>участник</v>
      </c>
      <c r="C19" s="12">
        <f t="shared" si="0"/>
        <v>28</v>
      </c>
      <c r="D19" s="43">
        <v>913</v>
      </c>
      <c r="E19" s="12">
        <v>15</v>
      </c>
      <c r="F19" s="12">
        <v>2</v>
      </c>
      <c r="G19" s="12">
        <v>8</v>
      </c>
      <c r="H19" s="12">
        <v>8</v>
      </c>
      <c r="I19" s="12">
        <v>10</v>
      </c>
      <c r="J19" s="12">
        <v>13</v>
      </c>
      <c r="K19" s="12">
        <f t="shared" si="3"/>
        <v>56</v>
      </c>
      <c r="L19" s="1" t="s">
        <v>74</v>
      </c>
      <c r="M19" s="1" t="s">
        <v>75</v>
      </c>
    </row>
    <row r="20" spans="1:13" ht="15.75" x14ac:dyDescent="0.25">
      <c r="A20" s="14">
        <v>13</v>
      </c>
      <c r="B20" s="13" t="str">
        <f t="shared" si="2"/>
        <v>участник</v>
      </c>
      <c r="C20" s="12">
        <f t="shared" si="0"/>
        <v>19</v>
      </c>
      <c r="D20" s="43">
        <v>914</v>
      </c>
      <c r="E20" s="12">
        <v>21</v>
      </c>
      <c r="F20" s="12">
        <v>1</v>
      </c>
      <c r="G20" s="12">
        <v>7</v>
      </c>
      <c r="H20" s="12">
        <v>9</v>
      </c>
      <c r="I20" s="12">
        <v>12</v>
      </c>
      <c r="J20" s="12">
        <v>14</v>
      </c>
      <c r="K20" s="12">
        <f t="shared" si="3"/>
        <v>64</v>
      </c>
      <c r="L20" s="1" t="s">
        <v>73</v>
      </c>
      <c r="M20" s="1" t="s">
        <v>71</v>
      </c>
    </row>
    <row r="21" spans="1:13" ht="15.75" x14ac:dyDescent="0.25">
      <c r="A21" s="14">
        <v>14</v>
      </c>
      <c r="B21" s="13" t="str">
        <f t="shared" si="2"/>
        <v>участник</v>
      </c>
      <c r="C21" s="12">
        <f t="shared" si="0"/>
        <v>32</v>
      </c>
      <c r="D21" s="43">
        <v>918</v>
      </c>
      <c r="E21" s="12">
        <v>18</v>
      </c>
      <c r="F21" s="12">
        <v>4</v>
      </c>
      <c r="G21" s="12">
        <v>7</v>
      </c>
      <c r="H21" s="12">
        <v>7</v>
      </c>
      <c r="I21" s="12">
        <v>5</v>
      </c>
      <c r="J21" s="12">
        <v>12</v>
      </c>
      <c r="K21" s="12">
        <f t="shared" si="3"/>
        <v>53</v>
      </c>
      <c r="L21" s="1" t="s">
        <v>68</v>
      </c>
      <c r="M21" s="1" t="s">
        <v>69</v>
      </c>
    </row>
    <row r="22" spans="1:13" ht="15.75" x14ac:dyDescent="0.25">
      <c r="A22" s="14">
        <v>15</v>
      </c>
      <c r="B22" s="13" t="str">
        <f t="shared" si="2"/>
        <v>участник</v>
      </c>
      <c r="C22" s="12">
        <f t="shared" si="0"/>
        <v>35</v>
      </c>
      <c r="D22" s="43">
        <v>919</v>
      </c>
      <c r="E22" s="12">
        <v>12</v>
      </c>
      <c r="F22" s="12">
        <v>4</v>
      </c>
      <c r="G22" s="12">
        <v>9</v>
      </c>
      <c r="H22" s="12">
        <v>6</v>
      </c>
      <c r="I22" s="12">
        <v>6</v>
      </c>
      <c r="J22" s="12">
        <v>12</v>
      </c>
      <c r="K22" s="12">
        <f t="shared" si="3"/>
        <v>49</v>
      </c>
      <c r="L22" s="1" t="s">
        <v>81</v>
      </c>
      <c r="M22" s="1" t="s">
        <v>61</v>
      </c>
    </row>
    <row r="23" spans="1:13" ht="15.75" x14ac:dyDescent="0.25">
      <c r="A23" s="14">
        <v>16</v>
      </c>
      <c r="B23" s="13" t="str">
        <f t="shared" si="2"/>
        <v>участник</v>
      </c>
      <c r="C23" s="12">
        <f t="shared" si="0"/>
        <v>19</v>
      </c>
      <c r="D23" s="43">
        <v>943</v>
      </c>
      <c r="E23" s="12">
        <v>21</v>
      </c>
      <c r="F23" s="12">
        <v>9</v>
      </c>
      <c r="G23" s="12">
        <v>2</v>
      </c>
      <c r="H23" s="12">
        <v>2</v>
      </c>
      <c r="I23" s="12">
        <v>13</v>
      </c>
      <c r="J23" s="12">
        <v>17</v>
      </c>
      <c r="K23" s="12">
        <f t="shared" si="3"/>
        <v>64</v>
      </c>
      <c r="L23" s="1" t="s">
        <v>24</v>
      </c>
      <c r="M23" s="1" t="s">
        <v>25</v>
      </c>
    </row>
    <row r="24" spans="1:13" ht="15.75" x14ac:dyDescent="0.25">
      <c r="A24" s="14">
        <v>17</v>
      </c>
      <c r="B24" s="13" t="str">
        <f t="shared" si="2"/>
        <v>участник</v>
      </c>
      <c r="C24" s="12">
        <f t="shared" si="0"/>
        <v>13</v>
      </c>
      <c r="D24" s="43">
        <v>920</v>
      </c>
      <c r="E24" s="12">
        <v>20</v>
      </c>
      <c r="F24" s="12">
        <v>9</v>
      </c>
      <c r="G24" s="12">
        <v>5</v>
      </c>
      <c r="H24" s="12">
        <v>10</v>
      </c>
      <c r="I24" s="12">
        <v>11</v>
      </c>
      <c r="J24" s="12">
        <v>17</v>
      </c>
      <c r="K24" s="12">
        <f t="shared" si="3"/>
        <v>72</v>
      </c>
      <c r="L24" s="1" t="s">
        <v>85</v>
      </c>
      <c r="M24" s="1" t="s">
        <v>25</v>
      </c>
    </row>
    <row r="25" spans="1:13" ht="15.75" x14ac:dyDescent="0.25">
      <c r="A25" s="14">
        <v>18</v>
      </c>
      <c r="B25" s="13" t="str">
        <f t="shared" si="2"/>
        <v>участник</v>
      </c>
      <c r="C25" s="12">
        <f t="shared" si="0"/>
        <v>28</v>
      </c>
      <c r="D25" s="43">
        <v>921</v>
      </c>
      <c r="E25" s="12">
        <v>13</v>
      </c>
      <c r="F25" s="12">
        <v>7</v>
      </c>
      <c r="G25" s="12">
        <v>9</v>
      </c>
      <c r="H25" s="12">
        <v>5</v>
      </c>
      <c r="I25" s="12">
        <v>9</v>
      </c>
      <c r="J25" s="12">
        <v>13</v>
      </c>
      <c r="K25" s="12">
        <f t="shared" si="3"/>
        <v>56</v>
      </c>
      <c r="L25" s="1" t="s">
        <v>98</v>
      </c>
      <c r="M25" s="1" t="s">
        <v>25</v>
      </c>
    </row>
    <row r="26" spans="1:13" ht="18" x14ac:dyDescent="0.25">
      <c r="A26" s="11" t="s">
        <v>6</v>
      </c>
      <c r="B26" s="11"/>
      <c r="C26" s="11"/>
      <c r="E26" s="48"/>
      <c r="F26" s="48"/>
      <c r="G26" s="48"/>
      <c r="H26" s="48" t="s">
        <v>21</v>
      </c>
      <c r="I26" s="48"/>
      <c r="J26" s="48"/>
      <c r="K26" s="24"/>
      <c r="L26" s="10"/>
      <c r="M26" s="10"/>
    </row>
    <row r="27" spans="1:13" ht="18" x14ac:dyDescent="0.25">
      <c r="A27" s="11" t="s">
        <v>7</v>
      </c>
      <c r="B27" s="11"/>
      <c r="C27" s="11"/>
      <c r="E27" s="48"/>
      <c r="F27" s="48"/>
      <c r="G27" s="48"/>
      <c r="H27" s="48" t="s">
        <v>108</v>
      </c>
      <c r="I27" s="48"/>
      <c r="J27" s="48"/>
      <c r="K27" s="24"/>
      <c r="L27" s="10"/>
      <c r="M27" s="10"/>
    </row>
    <row r="28" spans="1:13" ht="15.75" x14ac:dyDescent="0.25">
      <c r="E28" s="48"/>
      <c r="F28" s="48"/>
      <c r="G28" s="48"/>
      <c r="H28" s="48" t="s">
        <v>109</v>
      </c>
      <c r="I28" s="48"/>
      <c r="J28" s="48"/>
      <c r="K28" s="24"/>
      <c r="L28" s="10"/>
      <c r="M28" s="10"/>
    </row>
    <row r="29" spans="1:13" ht="15.75" x14ac:dyDescent="0.25">
      <c r="E29" s="44"/>
      <c r="F29" s="44"/>
      <c r="G29" s="44"/>
      <c r="H29" s="44" t="s">
        <v>112</v>
      </c>
      <c r="I29" s="44"/>
      <c r="J29" s="44"/>
      <c r="K29" s="24"/>
      <c r="L29" s="10"/>
      <c r="M29" s="10"/>
    </row>
    <row r="30" spans="1:13" ht="15.75" x14ac:dyDescent="0.25">
      <c r="A30" s="22"/>
      <c r="B30" s="23"/>
      <c r="C30" s="24"/>
      <c r="D30" s="22"/>
      <c r="E30" s="24"/>
      <c r="F30" s="24"/>
      <c r="G30" s="24"/>
      <c r="H30" s="24"/>
      <c r="I30" s="24"/>
      <c r="J30" s="24"/>
      <c r="K30" s="24"/>
      <c r="L30" s="10"/>
      <c r="M30" s="10"/>
    </row>
    <row r="31" spans="1:13" ht="18" x14ac:dyDescent="0.25">
      <c r="A31" s="4" t="s">
        <v>14</v>
      </c>
      <c r="B31" s="4"/>
      <c r="C31" s="4"/>
      <c r="D31" s="4"/>
      <c r="E31" s="4"/>
      <c r="F31" s="4"/>
      <c r="G31" s="4"/>
      <c r="H31" s="4"/>
      <c r="I31" s="25"/>
      <c r="J31" s="25"/>
      <c r="K31" s="25"/>
      <c r="L31" s="26"/>
      <c r="M31" s="26" t="s">
        <v>107</v>
      </c>
    </row>
    <row r="32" spans="1:13" ht="15.75" x14ac:dyDescent="0.25">
      <c r="A32" s="3" t="s">
        <v>8</v>
      </c>
      <c r="B32" s="18" t="s">
        <v>9</v>
      </c>
      <c r="C32" s="18"/>
      <c r="D32" s="6"/>
      <c r="E32" s="3" t="s">
        <v>19</v>
      </c>
      <c r="F32" s="47" t="s">
        <v>20</v>
      </c>
      <c r="G32" s="47"/>
      <c r="H32" s="47"/>
      <c r="I32" s="27"/>
      <c r="J32" s="27"/>
      <c r="K32" s="27"/>
      <c r="L32" s="28"/>
      <c r="M32" s="28"/>
    </row>
    <row r="33" spans="1:13" ht="15.75" x14ac:dyDescent="0.25">
      <c r="A33" s="3" t="s">
        <v>10</v>
      </c>
      <c r="B33" s="3"/>
      <c r="C33" s="3"/>
      <c r="D33" s="7"/>
      <c r="E33" s="7" t="s">
        <v>15</v>
      </c>
      <c r="G33" s="15" t="s">
        <v>18</v>
      </c>
      <c r="I33" s="27"/>
      <c r="J33" s="27"/>
      <c r="K33" s="27"/>
      <c r="L33" s="28"/>
      <c r="M33" s="28"/>
    </row>
    <row r="34" spans="1:13" ht="15.75" x14ac:dyDescent="0.25">
      <c r="A34" s="7" t="s">
        <v>11</v>
      </c>
      <c r="B34" s="7"/>
      <c r="C34" s="7"/>
      <c r="D34" s="6"/>
      <c r="E34" s="46">
        <v>43812</v>
      </c>
      <c r="F34" s="46"/>
      <c r="I34" s="27"/>
      <c r="J34" s="27"/>
      <c r="K34" s="27"/>
      <c r="L34" s="28"/>
      <c r="M34" s="28"/>
    </row>
    <row r="35" spans="1:13" ht="15.75" x14ac:dyDescent="0.25">
      <c r="A35" s="7" t="s">
        <v>12</v>
      </c>
      <c r="B35" s="7"/>
      <c r="C35" s="7"/>
      <c r="D35" s="7"/>
      <c r="E35" s="19">
        <v>9</v>
      </c>
      <c r="I35" s="27"/>
      <c r="J35" s="27"/>
      <c r="K35" s="27"/>
      <c r="L35" s="28"/>
      <c r="M35" s="28"/>
    </row>
    <row r="36" spans="1:13" x14ac:dyDescent="0.25">
      <c r="A36" s="2" t="s">
        <v>0</v>
      </c>
      <c r="B36" s="2" t="s">
        <v>1</v>
      </c>
      <c r="C36" s="2" t="s">
        <v>13</v>
      </c>
      <c r="D36" s="2" t="s">
        <v>2</v>
      </c>
      <c r="E36" s="29" t="s">
        <v>114</v>
      </c>
      <c r="F36" s="29" t="s">
        <v>115</v>
      </c>
      <c r="G36" s="29" t="s">
        <v>116</v>
      </c>
      <c r="H36" s="29" t="s">
        <v>117</v>
      </c>
      <c r="I36" s="29" t="s">
        <v>118</v>
      </c>
      <c r="J36" s="29" t="s">
        <v>119</v>
      </c>
      <c r="K36" s="2" t="s">
        <v>5</v>
      </c>
      <c r="L36" s="2" t="s">
        <v>3</v>
      </c>
      <c r="M36" s="2" t="s">
        <v>4</v>
      </c>
    </row>
    <row r="37" spans="1:13" ht="15.75" x14ac:dyDescent="0.25">
      <c r="A37" s="14">
        <v>19</v>
      </c>
      <c r="B37" s="13" t="str">
        <f t="shared" ref="B37:B54" si="4">IF(C37=1,"победитель",IF(OR(C37=2,C37=3),"призёр","участник"))</f>
        <v>участник</v>
      </c>
      <c r="C37" s="12">
        <f t="shared" ref="C37:C54" si="5">_xlfn.RANK.EQ(K37,$K$8:$K$54,0)</f>
        <v>9</v>
      </c>
      <c r="D37" s="43">
        <v>923</v>
      </c>
      <c r="E37" s="12">
        <v>19</v>
      </c>
      <c r="F37" s="12">
        <v>6</v>
      </c>
      <c r="G37" s="12">
        <v>9</v>
      </c>
      <c r="H37" s="12">
        <v>6</v>
      </c>
      <c r="I37" s="12">
        <v>11</v>
      </c>
      <c r="J37" s="12">
        <v>29</v>
      </c>
      <c r="K37" s="12">
        <f t="shared" si="3"/>
        <v>80</v>
      </c>
      <c r="L37" s="1" t="s">
        <v>94</v>
      </c>
      <c r="M37" s="1" t="s">
        <v>89</v>
      </c>
    </row>
    <row r="38" spans="1:13" ht="15.75" x14ac:dyDescent="0.25">
      <c r="A38" s="14">
        <v>20</v>
      </c>
      <c r="B38" s="13" t="str">
        <f t="shared" si="4"/>
        <v>участник</v>
      </c>
      <c r="C38" s="12">
        <f t="shared" si="5"/>
        <v>26</v>
      </c>
      <c r="D38" s="43">
        <v>925</v>
      </c>
      <c r="E38" s="12">
        <v>11</v>
      </c>
      <c r="F38" s="12">
        <v>6</v>
      </c>
      <c r="G38" s="12">
        <v>3</v>
      </c>
      <c r="H38" s="12">
        <v>5</v>
      </c>
      <c r="I38" s="12">
        <v>7</v>
      </c>
      <c r="J38" s="12">
        <v>26</v>
      </c>
      <c r="K38" s="12">
        <f t="shared" si="3"/>
        <v>58</v>
      </c>
      <c r="L38" s="1" t="s">
        <v>60</v>
      </c>
      <c r="M38" s="1" t="s">
        <v>61</v>
      </c>
    </row>
    <row r="39" spans="1:13" ht="15.75" x14ac:dyDescent="0.25">
      <c r="A39" s="14">
        <v>21</v>
      </c>
      <c r="B39" s="13" t="str">
        <f t="shared" si="4"/>
        <v>участник</v>
      </c>
      <c r="C39" s="12">
        <f t="shared" si="5"/>
        <v>8</v>
      </c>
      <c r="D39" s="43">
        <v>927</v>
      </c>
      <c r="E39" s="12">
        <v>16</v>
      </c>
      <c r="F39" s="12">
        <v>9</v>
      </c>
      <c r="G39" s="12">
        <v>15</v>
      </c>
      <c r="H39" s="12">
        <v>16</v>
      </c>
      <c r="I39" s="12">
        <v>18</v>
      </c>
      <c r="J39" s="12">
        <v>8</v>
      </c>
      <c r="K39" s="12">
        <f t="shared" si="3"/>
        <v>82</v>
      </c>
      <c r="L39" s="1" t="s">
        <v>95</v>
      </c>
      <c r="M39" s="1" t="s">
        <v>96</v>
      </c>
    </row>
    <row r="40" spans="1:13" ht="15.75" x14ac:dyDescent="0.25">
      <c r="A40" s="14">
        <v>22</v>
      </c>
      <c r="B40" s="13" t="str">
        <f t="shared" si="4"/>
        <v>участник</v>
      </c>
      <c r="C40" s="12">
        <f t="shared" si="5"/>
        <v>13</v>
      </c>
      <c r="D40" s="43">
        <v>928</v>
      </c>
      <c r="E40" s="12">
        <v>23</v>
      </c>
      <c r="F40" s="12">
        <v>7</v>
      </c>
      <c r="G40" s="12">
        <v>6</v>
      </c>
      <c r="H40" s="12">
        <v>11</v>
      </c>
      <c r="I40" s="12">
        <v>8</v>
      </c>
      <c r="J40" s="12">
        <v>17</v>
      </c>
      <c r="K40" s="12">
        <f t="shared" si="3"/>
        <v>72</v>
      </c>
      <c r="L40" s="1" t="s">
        <v>86</v>
      </c>
      <c r="M40" s="1" t="s">
        <v>25</v>
      </c>
    </row>
    <row r="41" spans="1:13" ht="15.75" x14ac:dyDescent="0.25">
      <c r="A41" s="14">
        <v>23</v>
      </c>
      <c r="B41" s="13" t="str">
        <f t="shared" si="4"/>
        <v>участник</v>
      </c>
      <c r="C41" s="12">
        <f t="shared" si="5"/>
        <v>25</v>
      </c>
      <c r="D41" s="43">
        <v>929</v>
      </c>
      <c r="E41" s="12">
        <v>14</v>
      </c>
      <c r="F41" s="12">
        <v>10</v>
      </c>
      <c r="G41" s="12">
        <v>2</v>
      </c>
      <c r="H41" s="12">
        <v>11</v>
      </c>
      <c r="I41" s="12">
        <v>9</v>
      </c>
      <c r="J41" s="12">
        <v>13</v>
      </c>
      <c r="K41" s="12">
        <f t="shared" si="3"/>
        <v>59</v>
      </c>
      <c r="L41" s="1" t="s">
        <v>93</v>
      </c>
      <c r="M41" s="1" t="s">
        <v>89</v>
      </c>
    </row>
    <row r="42" spans="1:13" ht="15.75" x14ac:dyDescent="0.25">
      <c r="A42" s="14">
        <v>24</v>
      </c>
      <c r="B42" s="13" t="str">
        <f t="shared" si="4"/>
        <v>участник</v>
      </c>
      <c r="C42" s="12">
        <f t="shared" si="5"/>
        <v>16</v>
      </c>
      <c r="D42" s="43">
        <v>930</v>
      </c>
      <c r="E42" s="12">
        <v>17</v>
      </c>
      <c r="F42" s="12">
        <v>7</v>
      </c>
      <c r="G42" s="12">
        <v>9</v>
      </c>
      <c r="H42" s="12">
        <v>8</v>
      </c>
      <c r="I42" s="12">
        <v>9</v>
      </c>
      <c r="J42" s="12">
        <v>18</v>
      </c>
      <c r="K42" s="12">
        <f t="shared" si="3"/>
        <v>68</v>
      </c>
      <c r="L42" s="1" t="s">
        <v>72</v>
      </c>
      <c r="M42" s="1" t="s">
        <v>46</v>
      </c>
    </row>
    <row r="43" spans="1:13" ht="15.75" x14ac:dyDescent="0.25">
      <c r="A43" s="14">
        <v>25</v>
      </c>
      <c r="B43" s="13" t="str">
        <f t="shared" si="4"/>
        <v>призёр</v>
      </c>
      <c r="C43" s="12">
        <f t="shared" si="5"/>
        <v>3</v>
      </c>
      <c r="D43" s="43">
        <v>931</v>
      </c>
      <c r="E43" s="12">
        <v>24</v>
      </c>
      <c r="F43" s="12">
        <v>12</v>
      </c>
      <c r="G43" s="12">
        <v>9</v>
      </c>
      <c r="H43" s="12">
        <v>2</v>
      </c>
      <c r="I43" s="12">
        <v>17</v>
      </c>
      <c r="J43" s="12">
        <v>25</v>
      </c>
      <c r="K43" s="12">
        <f t="shared" si="3"/>
        <v>89</v>
      </c>
      <c r="L43" s="1" t="s">
        <v>67</v>
      </c>
      <c r="M43" s="1" t="s">
        <v>28</v>
      </c>
    </row>
    <row r="44" spans="1:13" ht="15.75" x14ac:dyDescent="0.25">
      <c r="A44" s="14">
        <v>26</v>
      </c>
      <c r="B44" s="13" t="str">
        <f t="shared" si="4"/>
        <v>участник</v>
      </c>
      <c r="C44" s="12">
        <f t="shared" si="5"/>
        <v>31</v>
      </c>
      <c r="D44" s="43">
        <v>942</v>
      </c>
      <c r="E44" s="12">
        <v>16</v>
      </c>
      <c r="F44" s="12">
        <v>2</v>
      </c>
      <c r="G44" s="12">
        <v>7</v>
      </c>
      <c r="H44" s="12">
        <v>5</v>
      </c>
      <c r="I44" s="12">
        <v>9</v>
      </c>
      <c r="J44" s="12">
        <v>15</v>
      </c>
      <c r="K44" s="12">
        <f t="shared" si="3"/>
        <v>54</v>
      </c>
      <c r="L44" s="1" t="s">
        <v>87</v>
      </c>
      <c r="M44" s="1" t="s">
        <v>23</v>
      </c>
    </row>
    <row r="45" spans="1:13" ht="15.75" x14ac:dyDescent="0.25">
      <c r="A45" s="14">
        <v>27</v>
      </c>
      <c r="B45" s="13" t="str">
        <f t="shared" si="4"/>
        <v>участник</v>
      </c>
      <c r="C45" s="12">
        <f t="shared" si="5"/>
        <v>19</v>
      </c>
      <c r="D45" s="43">
        <v>932</v>
      </c>
      <c r="E45" s="12">
        <v>22</v>
      </c>
      <c r="F45" s="12">
        <v>0</v>
      </c>
      <c r="G45" s="12">
        <v>7</v>
      </c>
      <c r="H45" s="12">
        <v>8</v>
      </c>
      <c r="I45" s="12">
        <v>12</v>
      </c>
      <c r="J45" s="12">
        <v>15</v>
      </c>
      <c r="K45" s="12">
        <f t="shared" si="3"/>
        <v>64</v>
      </c>
      <c r="L45" s="1" t="s">
        <v>66</v>
      </c>
      <c r="M45" s="1" t="s">
        <v>28</v>
      </c>
    </row>
    <row r="46" spans="1:13" ht="15.75" x14ac:dyDescent="0.25">
      <c r="A46" s="14">
        <v>28</v>
      </c>
      <c r="B46" s="13" t="str">
        <f t="shared" si="4"/>
        <v>участник</v>
      </c>
      <c r="C46" s="12">
        <f t="shared" si="5"/>
        <v>10</v>
      </c>
      <c r="D46" s="43">
        <v>933</v>
      </c>
      <c r="E46" s="12">
        <v>19</v>
      </c>
      <c r="F46" s="12">
        <v>8</v>
      </c>
      <c r="G46" s="12">
        <v>7</v>
      </c>
      <c r="H46" s="12">
        <v>5</v>
      </c>
      <c r="I46" s="12">
        <v>13</v>
      </c>
      <c r="J46" s="12">
        <v>27</v>
      </c>
      <c r="K46" s="12">
        <f t="shared" si="3"/>
        <v>79</v>
      </c>
      <c r="L46" s="1" t="s">
        <v>62</v>
      </c>
      <c r="M46" s="1" t="s">
        <v>61</v>
      </c>
    </row>
    <row r="47" spans="1:13" ht="15.75" x14ac:dyDescent="0.25">
      <c r="A47" s="14">
        <v>29</v>
      </c>
      <c r="B47" s="13" t="str">
        <f t="shared" si="4"/>
        <v>победитель</v>
      </c>
      <c r="C47" s="12">
        <f t="shared" si="5"/>
        <v>1</v>
      </c>
      <c r="D47" s="43">
        <v>934</v>
      </c>
      <c r="E47" s="12">
        <v>21</v>
      </c>
      <c r="F47" s="12">
        <v>12</v>
      </c>
      <c r="G47" s="12">
        <v>7</v>
      </c>
      <c r="H47" s="12">
        <v>7</v>
      </c>
      <c r="I47" s="12">
        <v>19</v>
      </c>
      <c r="J47" s="12">
        <v>25</v>
      </c>
      <c r="K47" s="12">
        <f t="shared" si="3"/>
        <v>91</v>
      </c>
      <c r="L47" s="1" t="s">
        <v>88</v>
      </c>
      <c r="M47" s="1" t="s">
        <v>89</v>
      </c>
    </row>
    <row r="48" spans="1:13" ht="15.75" x14ac:dyDescent="0.25">
      <c r="A48" s="14">
        <v>30</v>
      </c>
      <c r="B48" s="13" t="str">
        <f t="shared" si="4"/>
        <v>участник</v>
      </c>
      <c r="C48" s="12">
        <f t="shared" si="5"/>
        <v>15</v>
      </c>
      <c r="D48" s="43">
        <v>935</v>
      </c>
      <c r="E48" s="12">
        <v>18</v>
      </c>
      <c r="F48" s="12">
        <v>9</v>
      </c>
      <c r="G48" s="12">
        <v>5</v>
      </c>
      <c r="H48" s="12">
        <v>6</v>
      </c>
      <c r="I48" s="12">
        <v>12</v>
      </c>
      <c r="J48" s="12">
        <v>19</v>
      </c>
      <c r="K48" s="12">
        <f t="shared" si="3"/>
        <v>69</v>
      </c>
      <c r="L48" s="1" t="s">
        <v>78</v>
      </c>
      <c r="M48" s="1" t="s">
        <v>79</v>
      </c>
    </row>
    <row r="49" spans="1:13" ht="15.75" x14ac:dyDescent="0.25">
      <c r="A49" s="14">
        <v>31</v>
      </c>
      <c r="B49" s="13" t="str">
        <f t="shared" si="4"/>
        <v>участник</v>
      </c>
      <c r="C49" s="12">
        <f t="shared" si="5"/>
        <v>23</v>
      </c>
      <c r="D49" s="43">
        <v>936</v>
      </c>
      <c r="E49" s="12">
        <v>14</v>
      </c>
      <c r="F49" s="12">
        <v>7</v>
      </c>
      <c r="G49" s="12">
        <v>8</v>
      </c>
      <c r="H49" s="12">
        <v>6</v>
      </c>
      <c r="I49" s="12">
        <v>9</v>
      </c>
      <c r="J49" s="12">
        <v>17</v>
      </c>
      <c r="K49" s="12">
        <f t="shared" si="3"/>
        <v>61</v>
      </c>
      <c r="L49" s="1" t="s">
        <v>99</v>
      </c>
      <c r="M49" s="1" t="s">
        <v>25</v>
      </c>
    </row>
    <row r="50" spans="1:13" ht="15.75" x14ac:dyDescent="0.25">
      <c r="A50" s="14">
        <v>32</v>
      </c>
      <c r="B50" s="13" t="str">
        <f t="shared" si="4"/>
        <v>участник</v>
      </c>
      <c r="C50" s="12">
        <f t="shared" si="5"/>
        <v>34</v>
      </c>
      <c r="D50" s="14">
        <v>938</v>
      </c>
      <c r="E50" s="12">
        <v>17</v>
      </c>
      <c r="F50" s="12">
        <v>5</v>
      </c>
      <c r="G50" s="12">
        <v>3</v>
      </c>
      <c r="H50" s="12">
        <v>2</v>
      </c>
      <c r="I50" s="12">
        <v>8</v>
      </c>
      <c r="J50" s="12">
        <v>15</v>
      </c>
      <c r="K50" s="12">
        <f t="shared" si="3"/>
        <v>50</v>
      </c>
      <c r="L50" s="1" t="s">
        <v>82</v>
      </c>
      <c r="M50" s="1" t="s">
        <v>61</v>
      </c>
    </row>
    <row r="51" spans="1:13" ht="15.75" x14ac:dyDescent="0.25">
      <c r="A51" s="14">
        <v>33</v>
      </c>
      <c r="B51" s="13" t="str">
        <f t="shared" si="4"/>
        <v>призёр</v>
      </c>
      <c r="C51" s="12">
        <f t="shared" si="5"/>
        <v>2</v>
      </c>
      <c r="D51" s="43">
        <v>939</v>
      </c>
      <c r="E51" s="12">
        <v>15</v>
      </c>
      <c r="F51" s="12">
        <v>12</v>
      </c>
      <c r="G51" s="12">
        <v>7</v>
      </c>
      <c r="H51" s="12">
        <v>13</v>
      </c>
      <c r="I51" s="12">
        <v>17</v>
      </c>
      <c r="J51" s="12">
        <v>26</v>
      </c>
      <c r="K51" s="12">
        <f t="shared" si="3"/>
        <v>90</v>
      </c>
      <c r="L51" s="1" t="s">
        <v>91</v>
      </c>
      <c r="M51" s="1" t="s">
        <v>89</v>
      </c>
    </row>
    <row r="52" spans="1:13" ht="15.75" x14ac:dyDescent="0.25">
      <c r="A52" s="14">
        <v>34</v>
      </c>
      <c r="B52" s="13" t="str">
        <f t="shared" si="4"/>
        <v>участник</v>
      </c>
      <c r="C52" s="12">
        <f t="shared" si="5"/>
        <v>11</v>
      </c>
      <c r="D52" s="43">
        <v>940</v>
      </c>
      <c r="E52" s="12">
        <v>19</v>
      </c>
      <c r="F52" s="12">
        <v>7</v>
      </c>
      <c r="G52" s="12">
        <v>10</v>
      </c>
      <c r="H52" s="12">
        <v>13</v>
      </c>
      <c r="I52" s="12">
        <v>12</v>
      </c>
      <c r="J52" s="12">
        <v>17</v>
      </c>
      <c r="K52" s="12">
        <f t="shared" si="3"/>
        <v>78</v>
      </c>
      <c r="L52" s="1" t="s">
        <v>84</v>
      </c>
      <c r="M52" s="1" t="s">
        <v>25</v>
      </c>
    </row>
    <row r="53" spans="1:13" ht="15.75" x14ac:dyDescent="0.25">
      <c r="A53" s="14">
        <v>35</v>
      </c>
      <c r="B53" s="13" t="str">
        <f t="shared" si="4"/>
        <v>участник</v>
      </c>
      <c r="C53" s="12">
        <f t="shared" si="5"/>
        <v>16</v>
      </c>
      <c r="D53" s="43">
        <v>941</v>
      </c>
      <c r="E53" s="12">
        <v>17</v>
      </c>
      <c r="F53" s="12">
        <v>3</v>
      </c>
      <c r="G53" s="12">
        <v>7</v>
      </c>
      <c r="H53" s="12">
        <v>4</v>
      </c>
      <c r="I53" s="12">
        <v>14</v>
      </c>
      <c r="J53" s="12">
        <v>23</v>
      </c>
      <c r="K53" s="12">
        <f t="shared" si="3"/>
        <v>68</v>
      </c>
      <c r="L53" s="1" t="s">
        <v>76</v>
      </c>
      <c r="M53" s="1" t="s">
        <v>61</v>
      </c>
    </row>
    <row r="54" spans="1:13" ht="15.75" x14ac:dyDescent="0.25">
      <c r="A54" s="14">
        <v>36</v>
      </c>
      <c r="B54" s="13" t="str">
        <f t="shared" si="4"/>
        <v>участник</v>
      </c>
      <c r="C54" s="12">
        <f t="shared" si="5"/>
        <v>22</v>
      </c>
      <c r="D54" s="43">
        <v>926</v>
      </c>
      <c r="E54" s="12">
        <v>17</v>
      </c>
      <c r="F54" s="12">
        <v>3</v>
      </c>
      <c r="G54" s="12">
        <v>6</v>
      </c>
      <c r="H54" s="12">
        <v>3</v>
      </c>
      <c r="I54" s="12">
        <v>14</v>
      </c>
      <c r="J54" s="12">
        <v>20</v>
      </c>
      <c r="K54" s="12">
        <f t="shared" si="3"/>
        <v>63</v>
      </c>
      <c r="L54" s="21" t="s">
        <v>80</v>
      </c>
      <c r="M54" s="1" t="s">
        <v>79</v>
      </c>
    </row>
    <row r="55" spans="1:13" ht="18" x14ac:dyDescent="0.25">
      <c r="A55" s="11" t="s">
        <v>6</v>
      </c>
      <c r="B55" s="11"/>
      <c r="C55" s="11"/>
      <c r="E55" s="48"/>
      <c r="F55" s="48"/>
      <c r="G55" s="48"/>
      <c r="H55" s="48" t="s">
        <v>21</v>
      </c>
      <c r="I55" s="48"/>
      <c r="J55" s="48"/>
    </row>
    <row r="56" spans="1:13" ht="18" x14ac:dyDescent="0.25">
      <c r="A56" s="11" t="s">
        <v>7</v>
      </c>
      <c r="B56" s="11"/>
      <c r="C56" s="11"/>
      <c r="E56" s="48"/>
      <c r="F56" s="48"/>
      <c r="G56" s="48"/>
      <c r="H56" s="48" t="s">
        <v>108</v>
      </c>
      <c r="I56" s="48"/>
      <c r="J56" s="48"/>
    </row>
    <row r="57" spans="1:13" ht="15.75" x14ac:dyDescent="0.25">
      <c r="E57" s="48"/>
      <c r="F57" s="48"/>
      <c r="G57" s="48"/>
      <c r="H57" s="48" t="s">
        <v>109</v>
      </c>
      <c r="I57" s="48"/>
      <c r="J57" s="48"/>
    </row>
    <row r="58" spans="1:13" ht="16.899999999999999" customHeight="1" x14ac:dyDescent="0.25">
      <c r="E58" s="44"/>
      <c r="F58" s="44"/>
      <c r="G58" s="44"/>
      <c r="H58" s="44" t="s">
        <v>112</v>
      </c>
      <c r="I58" s="44"/>
      <c r="J58" s="44"/>
    </row>
  </sheetData>
  <sortState ref="D8:M54">
    <sortCondition ref="L8:L54"/>
  </sortState>
  <mergeCells count="21">
    <mergeCell ref="H27:J27"/>
    <mergeCell ref="E28:G28"/>
    <mergeCell ref="H28:J28"/>
    <mergeCell ref="E29:G29"/>
    <mergeCell ref="H29:J29"/>
    <mergeCell ref="E57:G57"/>
    <mergeCell ref="E58:G58"/>
    <mergeCell ref="E4:F4"/>
    <mergeCell ref="F2:H2"/>
    <mergeCell ref="A5:D5"/>
    <mergeCell ref="E55:G55"/>
    <mergeCell ref="E56:G56"/>
    <mergeCell ref="F32:H32"/>
    <mergeCell ref="E34:F34"/>
    <mergeCell ref="H55:J55"/>
    <mergeCell ref="H56:J56"/>
    <mergeCell ref="H57:J57"/>
    <mergeCell ref="H58:J58"/>
    <mergeCell ref="E26:G26"/>
    <mergeCell ref="H26:J26"/>
    <mergeCell ref="E27:G27"/>
  </mergeCells>
  <pageMargins left="0.7" right="0.7" top="0.75" bottom="0.75" header="0.3" footer="0.3"/>
  <pageSetup paperSize="9" scale="89" orientation="landscape" horizontalDpi="4294967293" r:id="rId1"/>
  <rowBreaks count="1" manualBreakCount="1">
    <brk id="30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view="pageBreakPreview" topLeftCell="A10" zoomScale="85" zoomScaleNormal="100" zoomScaleSheetLayoutView="85" workbookViewId="0">
      <selection activeCell="M22" sqref="M22"/>
    </sheetView>
  </sheetViews>
  <sheetFormatPr defaultRowHeight="15" x14ac:dyDescent="0.25"/>
  <cols>
    <col min="1" max="1" width="6.7109375" customWidth="1"/>
    <col min="2" max="2" width="13.42578125" customWidth="1"/>
    <col min="3" max="3" width="10.5703125" hidden="1" customWidth="1"/>
    <col min="5" max="5" width="7.140625" customWidth="1"/>
    <col min="6" max="6" width="7.7109375" customWidth="1"/>
    <col min="7" max="7" width="7.5703125" customWidth="1"/>
    <col min="8" max="9" width="8" customWidth="1"/>
    <col min="10" max="10" width="7.7109375" customWidth="1"/>
    <col min="12" max="12" width="22.5703125" bestFit="1" customWidth="1"/>
    <col min="13" max="13" width="23.85546875" bestFit="1" customWidth="1"/>
  </cols>
  <sheetData>
    <row r="1" spans="1:13" ht="18" x14ac:dyDescent="0.25">
      <c r="A1" s="4" t="s">
        <v>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3" ht="15.75" x14ac:dyDescent="0.25">
      <c r="A2" s="3" t="s">
        <v>8</v>
      </c>
      <c r="B2" s="5" t="s">
        <v>9</v>
      </c>
      <c r="C2" s="5"/>
      <c r="D2" s="6"/>
      <c r="E2" s="3" t="s">
        <v>19</v>
      </c>
      <c r="F2" s="47" t="s">
        <v>20</v>
      </c>
      <c r="G2" s="47"/>
      <c r="H2" s="47"/>
      <c r="M2" s="9"/>
    </row>
    <row r="3" spans="1:13" ht="15.75" x14ac:dyDescent="0.25">
      <c r="A3" s="3" t="s">
        <v>10</v>
      </c>
      <c r="B3" s="3"/>
      <c r="C3" s="3"/>
      <c r="D3" s="7"/>
      <c r="E3" s="7" t="s">
        <v>15</v>
      </c>
      <c r="G3" s="15" t="s">
        <v>18</v>
      </c>
      <c r="M3" s="10"/>
    </row>
    <row r="4" spans="1:13" ht="15.75" x14ac:dyDescent="0.25">
      <c r="A4" s="7" t="s">
        <v>11</v>
      </c>
      <c r="B4" s="7"/>
      <c r="C4" s="7"/>
      <c r="D4" s="6"/>
      <c r="E4" s="46">
        <v>43812</v>
      </c>
      <c r="F4" s="46"/>
      <c r="M4" s="10"/>
    </row>
    <row r="5" spans="1:13" ht="15.75" x14ac:dyDescent="0.25">
      <c r="A5" s="7" t="s">
        <v>12</v>
      </c>
      <c r="B5" s="7"/>
      <c r="C5" s="7"/>
      <c r="D5" s="8"/>
      <c r="E5" s="16" t="s">
        <v>16</v>
      </c>
      <c r="M5" s="10"/>
    </row>
    <row r="6" spans="1:13" x14ac:dyDescent="0.25">
      <c r="M6" s="10"/>
    </row>
    <row r="7" spans="1:13" x14ac:dyDescent="0.25">
      <c r="A7" s="2" t="s">
        <v>0</v>
      </c>
      <c r="B7" s="2" t="s">
        <v>1</v>
      </c>
      <c r="C7" s="2" t="s">
        <v>13</v>
      </c>
      <c r="D7" s="2" t="s">
        <v>2</v>
      </c>
      <c r="E7" s="29" t="s">
        <v>114</v>
      </c>
      <c r="F7" s="29" t="s">
        <v>115</v>
      </c>
      <c r="G7" s="29" t="s">
        <v>116</v>
      </c>
      <c r="H7" s="29" t="s">
        <v>117</v>
      </c>
      <c r="I7" s="29" t="s">
        <v>118</v>
      </c>
      <c r="J7" s="29" t="s">
        <v>119</v>
      </c>
      <c r="K7" s="2" t="s">
        <v>5</v>
      </c>
      <c r="L7" s="2" t="s">
        <v>3</v>
      </c>
      <c r="M7" s="2" t="s">
        <v>4</v>
      </c>
    </row>
    <row r="8" spans="1:13" ht="15.75" x14ac:dyDescent="0.25">
      <c r="A8" s="13">
        <v>1</v>
      </c>
      <c r="B8" s="13" t="str">
        <f>IF(C8=1,"Победитель",IF(OR(C8=2,C8=3),"Призёр","Участник"))</f>
        <v>Участник</v>
      </c>
      <c r="C8" s="12">
        <f t="shared" ref="C8:C17" si="0">_xlfn.RANK.EQ(K8,$K$8:$K$17,0)</f>
        <v>4</v>
      </c>
      <c r="D8" s="43">
        <v>1001</v>
      </c>
      <c r="E8" s="12">
        <v>25</v>
      </c>
      <c r="F8" s="12">
        <v>15</v>
      </c>
      <c r="G8" s="12">
        <v>18</v>
      </c>
      <c r="H8" s="12">
        <v>4</v>
      </c>
      <c r="I8" s="12">
        <v>13</v>
      </c>
      <c r="J8" s="12">
        <v>27</v>
      </c>
      <c r="K8" s="12">
        <f t="shared" ref="K8:K17" si="1">SUM(E8:J8)</f>
        <v>102</v>
      </c>
      <c r="L8" s="1" t="s">
        <v>45</v>
      </c>
      <c r="M8" s="1" t="s">
        <v>48</v>
      </c>
    </row>
    <row r="9" spans="1:13" ht="15.75" x14ac:dyDescent="0.25">
      <c r="A9" s="13">
        <v>2</v>
      </c>
      <c r="B9" s="13" t="str">
        <f t="shared" ref="B9:B17" si="2">IF(C9=1,"Победитель",IF(OR(C9=2,C9=3),"Призёр","Участник"))</f>
        <v>Участник</v>
      </c>
      <c r="C9" s="12">
        <f t="shared" si="0"/>
        <v>10</v>
      </c>
      <c r="D9" s="43">
        <v>1002</v>
      </c>
      <c r="E9" s="12">
        <v>0</v>
      </c>
      <c r="F9" s="12">
        <v>4</v>
      </c>
      <c r="G9" s="12">
        <v>11</v>
      </c>
      <c r="H9" s="12">
        <v>0</v>
      </c>
      <c r="I9" s="12">
        <v>4</v>
      </c>
      <c r="J9" s="12">
        <v>10</v>
      </c>
      <c r="K9" s="12">
        <f t="shared" si="1"/>
        <v>29</v>
      </c>
      <c r="L9" s="1" t="s">
        <v>50</v>
      </c>
      <c r="M9" s="1" t="s">
        <v>49</v>
      </c>
    </row>
    <row r="10" spans="1:13" ht="15.75" x14ac:dyDescent="0.25">
      <c r="A10" s="13">
        <v>3</v>
      </c>
      <c r="B10" s="13" t="str">
        <f t="shared" si="2"/>
        <v>Призёр</v>
      </c>
      <c r="C10" s="12">
        <f t="shared" si="0"/>
        <v>3</v>
      </c>
      <c r="D10" s="43">
        <v>1003</v>
      </c>
      <c r="E10" s="12">
        <v>35</v>
      </c>
      <c r="F10" s="12">
        <v>14</v>
      </c>
      <c r="G10" s="12">
        <v>14</v>
      </c>
      <c r="H10" s="12">
        <v>17</v>
      </c>
      <c r="I10" s="12">
        <v>10</v>
      </c>
      <c r="J10" s="12">
        <v>26</v>
      </c>
      <c r="K10" s="12">
        <f t="shared" si="1"/>
        <v>116</v>
      </c>
      <c r="L10" s="1" t="s">
        <v>54</v>
      </c>
      <c r="M10" s="1" t="s">
        <v>55</v>
      </c>
    </row>
    <row r="11" spans="1:13" ht="15.75" x14ac:dyDescent="0.25">
      <c r="A11" s="13">
        <v>4</v>
      </c>
      <c r="B11" s="13" t="str">
        <f t="shared" si="2"/>
        <v>Участник</v>
      </c>
      <c r="C11" s="12">
        <f t="shared" si="0"/>
        <v>8</v>
      </c>
      <c r="D11" s="43">
        <v>1004</v>
      </c>
      <c r="E11" s="12">
        <v>4</v>
      </c>
      <c r="F11" s="12">
        <v>3</v>
      </c>
      <c r="G11" s="12">
        <v>11</v>
      </c>
      <c r="H11" s="12">
        <v>1</v>
      </c>
      <c r="I11" s="12">
        <v>3</v>
      </c>
      <c r="J11" s="12">
        <v>17</v>
      </c>
      <c r="K11" s="12">
        <f t="shared" si="1"/>
        <v>39</v>
      </c>
      <c r="L11" s="1" t="s">
        <v>26</v>
      </c>
      <c r="M11" s="1" t="s">
        <v>23</v>
      </c>
    </row>
    <row r="12" spans="1:13" ht="15.75" x14ac:dyDescent="0.25">
      <c r="A12" s="13">
        <v>5</v>
      </c>
      <c r="B12" s="13" t="str">
        <f t="shared" si="2"/>
        <v>Участник</v>
      </c>
      <c r="C12" s="12">
        <f t="shared" si="0"/>
        <v>5</v>
      </c>
      <c r="D12" s="43">
        <v>1005</v>
      </c>
      <c r="E12" s="12">
        <v>7</v>
      </c>
      <c r="F12" s="12">
        <v>8</v>
      </c>
      <c r="G12" s="12">
        <v>11</v>
      </c>
      <c r="H12" s="12">
        <v>1</v>
      </c>
      <c r="I12" s="12">
        <v>6</v>
      </c>
      <c r="J12" s="12">
        <v>22</v>
      </c>
      <c r="K12" s="12">
        <f t="shared" si="1"/>
        <v>55</v>
      </c>
      <c r="L12" s="1" t="s">
        <v>53</v>
      </c>
      <c r="M12" s="1" t="s">
        <v>48</v>
      </c>
    </row>
    <row r="13" spans="1:13" ht="15.75" x14ac:dyDescent="0.25">
      <c r="A13" s="13">
        <v>6</v>
      </c>
      <c r="B13" s="13" t="str">
        <f t="shared" si="2"/>
        <v>Победитель</v>
      </c>
      <c r="C13" s="12">
        <f t="shared" si="0"/>
        <v>1</v>
      </c>
      <c r="D13" s="43">
        <v>1006</v>
      </c>
      <c r="E13" s="12">
        <v>37</v>
      </c>
      <c r="F13" s="12">
        <v>20</v>
      </c>
      <c r="G13" s="12">
        <v>14</v>
      </c>
      <c r="H13" s="12">
        <v>18</v>
      </c>
      <c r="I13" s="12">
        <v>14</v>
      </c>
      <c r="J13" s="12">
        <v>18</v>
      </c>
      <c r="K13" s="12">
        <f t="shared" si="1"/>
        <v>121</v>
      </c>
      <c r="L13" s="1" t="s">
        <v>51</v>
      </c>
      <c r="M13" s="1" t="s">
        <v>52</v>
      </c>
    </row>
    <row r="14" spans="1:13" ht="15.75" x14ac:dyDescent="0.25">
      <c r="A14" s="13">
        <v>7</v>
      </c>
      <c r="B14" s="13" t="str">
        <f t="shared" si="2"/>
        <v>Участник</v>
      </c>
      <c r="C14" s="12">
        <f t="shared" si="0"/>
        <v>7</v>
      </c>
      <c r="D14" s="43">
        <v>1007</v>
      </c>
      <c r="E14" s="12">
        <v>7</v>
      </c>
      <c r="F14" s="12">
        <v>6</v>
      </c>
      <c r="G14" s="12">
        <v>12</v>
      </c>
      <c r="H14" s="12">
        <v>3</v>
      </c>
      <c r="I14" s="12">
        <v>5</v>
      </c>
      <c r="J14" s="12">
        <v>15</v>
      </c>
      <c r="K14" s="12">
        <f t="shared" si="1"/>
        <v>48</v>
      </c>
      <c r="L14" s="1" t="s">
        <v>58</v>
      </c>
      <c r="M14" s="1" t="s">
        <v>49</v>
      </c>
    </row>
    <row r="15" spans="1:13" ht="15.75" x14ac:dyDescent="0.25">
      <c r="A15" s="13">
        <v>8</v>
      </c>
      <c r="B15" s="13" t="str">
        <f t="shared" si="2"/>
        <v>Участник</v>
      </c>
      <c r="C15" s="12">
        <f t="shared" si="0"/>
        <v>9</v>
      </c>
      <c r="D15" s="14">
        <v>1008</v>
      </c>
      <c r="E15" s="12">
        <v>0</v>
      </c>
      <c r="F15" s="12">
        <v>3</v>
      </c>
      <c r="G15" s="12">
        <v>10</v>
      </c>
      <c r="H15" s="12">
        <v>0</v>
      </c>
      <c r="I15" s="12">
        <v>6</v>
      </c>
      <c r="J15" s="12">
        <v>12</v>
      </c>
      <c r="K15" s="12">
        <f t="shared" si="1"/>
        <v>31</v>
      </c>
      <c r="L15" s="1" t="s">
        <v>47</v>
      </c>
      <c r="M15" s="1" t="s">
        <v>49</v>
      </c>
    </row>
    <row r="16" spans="1:13" ht="15.75" x14ac:dyDescent="0.25">
      <c r="A16" s="13">
        <v>9</v>
      </c>
      <c r="B16" s="13" t="str">
        <f t="shared" si="2"/>
        <v>Призёр</v>
      </c>
      <c r="C16" s="12">
        <f t="shared" si="0"/>
        <v>2</v>
      </c>
      <c r="D16" s="43">
        <v>1009</v>
      </c>
      <c r="E16" s="12">
        <v>37</v>
      </c>
      <c r="F16" s="12">
        <v>20</v>
      </c>
      <c r="G16" s="12">
        <v>14</v>
      </c>
      <c r="H16" s="12">
        <v>18</v>
      </c>
      <c r="I16" s="12">
        <v>11</v>
      </c>
      <c r="J16" s="12">
        <v>20</v>
      </c>
      <c r="K16" s="12">
        <f t="shared" si="1"/>
        <v>120</v>
      </c>
      <c r="L16" s="1" t="s">
        <v>59</v>
      </c>
      <c r="M16" s="1" t="s">
        <v>52</v>
      </c>
    </row>
    <row r="17" spans="1:13" ht="15.75" x14ac:dyDescent="0.25">
      <c r="A17" s="13">
        <v>10</v>
      </c>
      <c r="B17" s="13" t="str">
        <f t="shared" si="2"/>
        <v>Участник</v>
      </c>
      <c r="C17" s="12">
        <f t="shared" si="0"/>
        <v>5</v>
      </c>
      <c r="D17" s="43">
        <v>1010</v>
      </c>
      <c r="E17" s="12">
        <v>4</v>
      </c>
      <c r="F17" s="12">
        <v>13</v>
      </c>
      <c r="G17" s="12">
        <v>9</v>
      </c>
      <c r="H17" s="12">
        <v>0</v>
      </c>
      <c r="I17" s="12">
        <v>7</v>
      </c>
      <c r="J17" s="12">
        <v>22</v>
      </c>
      <c r="K17" s="12">
        <f t="shared" si="1"/>
        <v>55</v>
      </c>
      <c r="L17" s="1" t="s">
        <v>56</v>
      </c>
      <c r="M17" s="1" t="s">
        <v>57</v>
      </c>
    </row>
    <row r="18" spans="1:13" ht="18" x14ac:dyDescent="0.25">
      <c r="A18" s="11" t="s">
        <v>6</v>
      </c>
      <c r="B18" s="11"/>
      <c r="C18" s="11"/>
      <c r="E18" s="48"/>
      <c r="F18" s="48"/>
      <c r="G18" s="48"/>
      <c r="H18" s="48" t="s">
        <v>21</v>
      </c>
      <c r="I18" s="48"/>
      <c r="J18" s="48"/>
    </row>
    <row r="19" spans="1:13" ht="18" x14ac:dyDescent="0.25">
      <c r="A19" s="11" t="s">
        <v>7</v>
      </c>
      <c r="B19" s="11"/>
      <c r="C19" s="11"/>
      <c r="E19" s="48"/>
      <c r="F19" s="48"/>
      <c r="G19" s="48"/>
      <c r="H19" s="48" t="s">
        <v>101</v>
      </c>
      <c r="I19" s="48"/>
      <c r="J19" s="48"/>
    </row>
    <row r="20" spans="1:13" ht="15.75" x14ac:dyDescent="0.25">
      <c r="E20" s="48"/>
      <c r="F20" s="48"/>
      <c r="G20" s="48"/>
      <c r="H20" s="48" t="s">
        <v>102</v>
      </c>
      <c r="I20" s="48"/>
      <c r="J20" s="48"/>
    </row>
    <row r="21" spans="1:13" ht="15.75" x14ac:dyDescent="0.25">
      <c r="E21" s="48"/>
      <c r="F21" s="48"/>
      <c r="G21" s="48"/>
      <c r="H21" s="44" t="s">
        <v>103</v>
      </c>
      <c r="I21" s="44"/>
      <c r="J21" s="44"/>
    </row>
    <row r="22" spans="1:13" ht="15.75" x14ac:dyDescent="0.25">
      <c r="E22" s="48"/>
      <c r="F22" s="48"/>
      <c r="G22" s="48"/>
      <c r="H22" s="44" t="s">
        <v>104</v>
      </c>
      <c r="I22" s="44"/>
      <c r="J22" s="44"/>
    </row>
    <row r="23" spans="1:13" ht="15.75" x14ac:dyDescent="0.25">
      <c r="E23" s="48"/>
      <c r="F23" s="48"/>
      <c r="G23" s="48"/>
      <c r="H23" s="44" t="s">
        <v>105</v>
      </c>
      <c r="I23" s="44"/>
      <c r="J23" s="44"/>
    </row>
    <row r="24" spans="1:13" ht="15.75" x14ac:dyDescent="0.25">
      <c r="E24" s="48"/>
      <c r="F24" s="48"/>
      <c r="G24" s="48"/>
      <c r="H24" s="44"/>
      <c r="I24" s="44"/>
      <c r="J24" s="44"/>
    </row>
    <row r="25" spans="1:13" ht="15.75" x14ac:dyDescent="0.25">
      <c r="E25" s="48"/>
      <c r="F25" s="48"/>
      <c r="G25" s="48"/>
      <c r="H25" s="44"/>
      <c r="I25" s="44"/>
      <c r="J25" s="44"/>
    </row>
  </sheetData>
  <sortState ref="L8:M17">
    <sortCondition ref="L8"/>
  </sortState>
  <mergeCells count="18">
    <mergeCell ref="E23:G23"/>
    <mergeCell ref="H23:J23"/>
    <mergeCell ref="E24:G24"/>
    <mergeCell ref="H24:J24"/>
    <mergeCell ref="E25:G25"/>
    <mergeCell ref="H25:J25"/>
    <mergeCell ref="E22:G22"/>
    <mergeCell ref="E4:F4"/>
    <mergeCell ref="F2:H2"/>
    <mergeCell ref="E18:G18"/>
    <mergeCell ref="E19:G19"/>
    <mergeCell ref="E20:G20"/>
    <mergeCell ref="E21:G21"/>
    <mergeCell ref="H18:J18"/>
    <mergeCell ref="H19:J19"/>
    <mergeCell ref="H20:J20"/>
    <mergeCell ref="H21:J21"/>
    <mergeCell ref="H22:J22"/>
  </mergeCells>
  <pageMargins left="0.7" right="0.7" top="0.75" bottom="0.75" header="0.3" footer="0.3"/>
  <pageSetup paperSize="9" scale="63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opLeftCell="A46" zoomScaleNormal="100" zoomScaleSheetLayoutView="100" workbookViewId="0">
      <selection activeCell="O7" sqref="O7"/>
    </sheetView>
  </sheetViews>
  <sheetFormatPr defaultRowHeight="15" x14ac:dyDescent="0.25"/>
  <cols>
    <col min="1" max="1" width="6.7109375" customWidth="1"/>
    <col min="2" max="2" width="7.28515625" hidden="1" customWidth="1"/>
    <col min="4" max="4" width="7.42578125" customWidth="1"/>
    <col min="5" max="5" width="7.7109375" customWidth="1"/>
    <col min="6" max="6" width="7.5703125" customWidth="1"/>
    <col min="7" max="8" width="8" customWidth="1"/>
    <col min="9" max="9" width="7.7109375" customWidth="1"/>
    <col min="11" max="11" width="22" bestFit="1" customWidth="1"/>
  </cols>
  <sheetData>
    <row r="1" spans="1:11" ht="18" x14ac:dyDescent="0.25">
      <c r="A1" s="4" t="s">
        <v>14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.75" x14ac:dyDescent="0.25">
      <c r="A2" s="3" t="s">
        <v>138</v>
      </c>
      <c r="B2" s="20"/>
      <c r="C2" s="6"/>
      <c r="D2" s="3" t="s">
        <v>19</v>
      </c>
      <c r="E2" s="47" t="s">
        <v>120</v>
      </c>
      <c r="F2" s="47"/>
      <c r="G2" s="47"/>
    </row>
    <row r="3" spans="1:11" ht="15.75" x14ac:dyDescent="0.25">
      <c r="A3" s="3" t="s">
        <v>10</v>
      </c>
      <c r="B3" s="3"/>
      <c r="C3" s="7"/>
      <c r="D3" s="7" t="s">
        <v>15</v>
      </c>
      <c r="F3" s="15" t="s">
        <v>18</v>
      </c>
    </row>
    <row r="4" spans="1:11" ht="15.75" x14ac:dyDescent="0.25">
      <c r="A4" s="7" t="s">
        <v>11</v>
      </c>
      <c r="B4" s="7"/>
      <c r="C4" s="6"/>
      <c r="D4" s="46">
        <v>43814</v>
      </c>
      <c r="E4" s="46"/>
    </row>
    <row r="5" spans="1:11" ht="15.75" x14ac:dyDescent="0.25">
      <c r="A5" s="49" t="s">
        <v>12</v>
      </c>
      <c r="B5" s="49"/>
      <c r="C5" s="49"/>
      <c r="D5" s="19">
        <v>9</v>
      </c>
    </row>
    <row r="7" spans="1:11" ht="68.45" customHeight="1" x14ac:dyDescent="0.25">
      <c r="A7" s="35" t="s">
        <v>0</v>
      </c>
      <c r="B7" s="35" t="s">
        <v>13</v>
      </c>
      <c r="C7" s="35" t="s">
        <v>2</v>
      </c>
      <c r="D7" s="34" t="s">
        <v>121</v>
      </c>
      <c r="E7" s="34" t="s">
        <v>122</v>
      </c>
      <c r="F7" s="34" t="s">
        <v>123</v>
      </c>
      <c r="G7" s="34" t="s">
        <v>124</v>
      </c>
      <c r="H7" s="34" t="s">
        <v>125</v>
      </c>
      <c r="I7" s="34" t="s">
        <v>126</v>
      </c>
      <c r="J7" s="35" t="s">
        <v>5</v>
      </c>
      <c r="K7" s="35" t="s">
        <v>3</v>
      </c>
    </row>
    <row r="8" spans="1:11" ht="15.75" x14ac:dyDescent="0.25">
      <c r="A8" s="14">
        <v>1</v>
      </c>
      <c r="B8" s="12">
        <f t="shared" ref="B8:B25" si="0">_xlfn.RANK.EQ(J8,$J$8:$J$54,0)</f>
        <v>27</v>
      </c>
      <c r="C8" s="14">
        <v>901</v>
      </c>
      <c r="D8" s="12">
        <f>'[2]Узлы 9 кл'!I9</f>
        <v>4</v>
      </c>
      <c r="E8" s="12">
        <f>'[2]Карабины 9 кл'!I9</f>
        <v>6</v>
      </c>
      <c r="F8" s="12">
        <f>'[2]ПервПом 9 кл'!I9</f>
        <v>0</v>
      </c>
      <c r="G8" s="12">
        <f>'[2]БОП 9 кл'!N9</f>
        <v>30</v>
      </c>
      <c r="H8" s="12">
        <f>'[2]Акватория 9 кл'!K38</f>
        <v>10</v>
      </c>
      <c r="I8" s="12">
        <f>'[3]СИЗ 9 кл'!K9</f>
        <v>0</v>
      </c>
      <c r="J8" s="12">
        <f>SUM(D8:I8)</f>
        <v>50</v>
      </c>
      <c r="K8" s="1" t="s">
        <v>92</v>
      </c>
    </row>
    <row r="9" spans="1:11" ht="15.75" x14ac:dyDescent="0.25">
      <c r="A9" s="14">
        <v>2</v>
      </c>
      <c r="B9" s="12">
        <f t="shared" si="0"/>
        <v>16</v>
      </c>
      <c r="C9" s="14">
        <v>902</v>
      </c>
      <c r="D9" s="12">
        <f>'[2]Узлы 9 кл'!I10</f>
        <v>6</v>
      </c>
      <c r="E9" s="12">
        <f>'[2]Карабины 9 кл'!I10</f>
        <v>6</v>
      </c>
      <c r="F9" s="12">
        <f>'[2]ПервПом 9 кл'!I10</f>
        <v>20</v>
      </c>
      <c r="G9" s="12">
        <f>'[2]БОП 9 кл'!N10</f>
        <v>26</v>
      </c>
      <c r="H9" s="12">
        <f>'[2]Акватория 9 кл'!K39</f>
        <v>30</v>
      </c>
      <c r="I9" s="12">
        <f>'[3]СИЗ 9 кл'!K10</f>
        <v>0</v>
      </c>
      <c r="J9" s="12">
        <f t="shared" ref="J9:J54" si="1">SUM(D9:I9)</f>
        <v>88</v>
      </c>
      <c r="K9" s="1" t="s">
        <v>77</v>
      </c>
    </row>
    <row r="10" spans="1:11" ht="15.75" x14ac:dyDescent="0.25">
      <c r="A10" s="14">
        <v>3</v>
      </c>
      <c r="B10" s="12">
        <f t="shared" si="0"/>
        <v>10</v>
      </c>
      <c r="C10" s="14">
        <v>903</v>
      </c>
      <c r="D10" s="12">
        <f>'[2]Узлы 9 кл'!I11</f>
        <v>7</v>
      </c>
      <c r="E10" s="12">
        <f>'[2]Карабины 9 кл'!I11</f>
        <v>15</v>
      </c>
      <c r="F10" s="12">
        <f>'[2]ПервПом 9 кл'!I11</f>
        <v>30</v>
      </c>
      <c r="G10" s="12">
        <f>'[2]БОП 9 кл'!N11</f>
        <v>28</v>
      </c>
      <c r="H10" s="12">
        <f>'[2]Акватория 9 кл'!K40</f>
        <v>30</v>
      </c>
      <c r="I10" s="12">
        <f>'[3]СИЗ 9 кл'!K11</f>
        <v>0</v>
      </c>
      <c r="J10" s="12">
        <f t="shared" si="1"/>
        <v>110</v>
      </c>
      <c r="K10" s="1" t="s">
        <v>100</v>
      </c>
    </row>
    <row r="11" spans="1:11" ht="15.75" x14ac:dyDescent="0.25">
      <c r="A11" s="14">
        <v>4</v>
      </c>
      <c r="B11" s="12">
        <f t="shared" si="0"/>
        <v>12</v>
      </c>
      <c r="C11" s="14">
        <v>904</v>
      </c>
      <c r="D11" s="12">
        <f>'[2]Узлы 9 кл'!I12</f>
        <v>5</v>
      </c>
      <c r="E11" s="12">
        <f>'[2]Карабины 9 кл'!I12</f>
        <v>11</v>
      </c>
      <c r="F11" s="12">
        <f>'[2]ПервПом 9 кл'!I12</f>
        <v>30</v>
      </c>
      <c r="G11" s="12">
        <f>'[2]БОП 9 кл'!N12</f>
        <v>28</v>
      </c>
      <c r="H11" s="12">
        <f>'[2]Акватория 9 кл'!K41</f>
        <v>30</v>
      </c>
      <c r="I11" s="12">
        <f>'[3]СИЗ 9 кл'!K12</f>
        <v>0</v>
      </c>
      <c r="J11" s="12">
        <f t="shared" si="1"/>
        <v>104</v>
      </c>
      <c r="K11" s="1" t="s">
        <v>63</v>
      </c>
    </row>
    <row r="12" spans="1:11" ht="15.75" x14ac:dyDescent="0.25">
      <c r="A12" s="14">
        <v>5</v>
      </c>
      <c r="B12" s="12">
        <f t="shared" si="0"/>
        <v>31</v>
      </c>
      <c r="C12" s="14">
        <v>905</v>
      </c>
      <c r="D12" s="12">
        <f>'[2]Узлы 9 кл'!I13</f>
        <v>0</v>
      </c>
      <c r="E12" s="12">
        <f>'[2]Карабины 9 кл'!I13</f>
        <v>9</v>
      </c>
      <c r="F12" s="12">
        <f>'[2]ПервПом 9 кл'!I13</f>
        <v>0</v>
      </c>
      <c r="G12" s="12">
        <f>'[2]БОП 9 кл'!N13</f>
        <v>28</v>
      </c>
      <c r="H12" s="12">
        <f>'[2]Акватория 9 кл'!K42</f>
        <v>0</v>
      </c>
      <c r="I12" s="12">
        <f>'[3]СИЗ 9 кл'!K13</f>
        <v>0</v>
      </c>
      <c r="J12" s="12">
        <f t="shared" si="1"/>
        <v>37</v>
      </c>
      <c r="K12" s="1" t="s">
        <v>90</v>
      </c>
    </row>
    <row r="13" spans="1:11" ht="15.75" x14ac:dyDescent="0.25">
      <c r="A13" s="14">
        <v>6</v>
      </c>
      <c r="B13" s="12">
        <f t="shared" si="0"/>
        <v>16</v>
      </c>
      <c r="C13" s="14">
        <v>906</v>
      </c>
      <c r="D13" s="12">
        <f>'[2]Узлы 9 кл'!I14</f>
        <v>0</v>
      </c>
      <c r="E13" s="12">
        <f>'[2]Карабины 9 кл'!I14</f>
        <v>0</v>
      </c>
      <c r="F13" s="12">
        <f>'[2]ПервПом 9 кл'!I14</f>
        <v>30</v>
      </c>
      <c r="G13" s="12">
        <f>'[2]БОП 9 кл'!N14</f>
        <v>28</v>
      </c>
      <c r="H13" s="12">
        <f>'[2]Акватория 9 кл'!K43</f>
        <v>30</v>
      </c>
      <c r="I13" s="12">
        <f>'[3]СИЗ 9 кл'!K14</f>
        <v>0</v>
      </c>
      <c r="J13" s="12">
        <f t="shared" si="1"/>
        <v>88</v>
      </c>
      <c r="K13" s="1" t="s">
        <v>83</v>
      </c>
    </row>
    <row r="14" spans="1:11" ht="15.75" x14ac:dyDescent="0.25">
      <c r="A14" s="14">
        <v>7</v>
      </c>
      <c r="B14" s="12">
        <f t="shared" si="0"/>
        <v>7</v>
      </c>
      <c r="C14" s="14">
        <v>908</v>
      </c>
      <c r="D14" s="12">
        <f>'[2]Узлы 9 кл'!I15</f>
        <v>1</v>
      </c>
      <c r="E14" s="12">
        <f>'[2]Карабины 9 кл'!I15</f>
        <v>15</v>
      </c>
      <c r="F14" s="12">
        <f>'[2]ПервПом 9 кл'!I15</f>
        <v>30</v>
      </c>
      <c r="G14" s="12">
        <f>'[2]БОП 9 кл'!N15</f>
        <v>30</v>
      </c>
      <c r="H14" s="12">
        <f>'[2]Акватория 9 кл'!K44</f>
        <v>30</v>
      </c>
      <c r="I14" s="12">
        <f>'[3]СИЗ 9 кл'!K15</f>
        <v>10</v>
      </c>
      <c r="J14" s="12">
        <f t="shared" si="1"/>
        <v>116</v>
      </c>
      <c r="K14" s="1" t="s">
        <v>97</v>
      </c>
    </row>
    <row r="15" spans="1:11" ht="15.75" x14ac:dyDescent="0.25">
      <c r="A15" s="14">
        <v>8</v>
      </c>
      <c r="B15" s="12">
        <f t="shared" si="0"/>
        <v>2</v>
      </c>
      <c r="C15" s="14">
        <v>909</v>
      </c>
      <c r="D15" s="12">
        <f>'[2]Узлы 9 кл'!I16</f>
        <v>6</v>
      </c>
      <c r="E15" s="12">
        <f>'[2]Карабины 9 кл'!I16</f>
        <v>15</v>
      </c>
      <c r="F15" s="12">
        <f>'[2]ПервПом 9 кл'!I16</f>
        <v>30</v>
      </c>
      <c r="G15" s="12">
        <f>'[2]БОП 9 кл'!N16</f>
        <v>30</v>
      </c>
      <c r="H15" s="12">
        <f>'[2]Акватория 9 кл'!K45</f>
        <v>30</v>
      </c>
      <c r="I15" s="12">
        <f>'[3]СИЗ 9 кл'!K16</f>
        <v>20</v>
      </c>
      <c r="J15" s="12">
        <f t="shared" si="1"/>
        <v>131</v>
      </c>
      <c r="K15" s="1" t="s">
        <v>64</v>
      </c>
    </row>
    <row r="16" spans="1:11" ht="15.75" x14ac:dyDescent="0.25">
      <c r="A16" s="14">
        <v>9</v>
      </c>
      <c r="B16" s="12">
        <f t="shared" si="0"/>
        <v>34</v>
      </c>
      <c r="C16" s="33">
        <v>944</v>
      </c>
      <c r="D16" s="12">
        <f>'[2]Узлы 9 кл'!I17</f>
        <v>0</v>
      </c>
      <c r="E16" s="12">
        <f>'[2]Карабины 9 кл'!I17</f>
        <v>0</v>
      </c>
      <c r="F16" s="12">
        <f>'[2]ПервПом 9 кл'!I17</f>
        <v>0</v>
      </c>
      <c r="G16" s="12">
        <f>'[2]БОП 9 кл'!N17</f>
        <v>0</v>
      </c>
      <c r="H16" s="12">
        <f>'[2]Акватория 9 кл'!K46</f>
        <v>30</v>
      </c>
      <c r="I16" s="12">
        <f>'[3]СИЗ 9 кл'!K17</f>
        <v>0</v>
      </c>
      <c r="J16" s="12">
        <f t="shared" si="1"/>
        <v>30</v>
      </c>
      <c r="K16" s="1" t="s">
        <v>27</v>
      </c>
    </row>
    <row r="17" spans="1:11" ht="15.75" x14ac:dyDescent="0.25">
      <c r="A17" s="14">
        <v>10</v>
      </c>
      <c r="B17" s="12">
        <f t="shared" si="0"/>
        <v>3</v>
      </c>
      <c r="C17" s="33">
        <v>910</v>
      </c>
      <c r="D17" s="12">
        <f>'[2]Узлы 9 кл'!I18</f>
        <v>8</v>
      </c>
      <c r="E17" s="12">
        <f>'[2]Карабины 9 кл'!I18</f>
        <v>15</v>
      </c>
      <c r="F17" s="12">
        <f>'[2]ПервПом 9 кл'!I18</f>
        <v>30</v>
      </c>
      <c r="G17" s="12">
        <f>'[2]БОП 9 кл'!N18</f>
        <v>30</v>
      </c>
      <c r="H17" s="12">
        <f>'[2]Акватория 9 кл'!K47</f>
        <v>30</v>
      </c>
      <c r="I17" s="12">
        <f>'[3]СИЗ 9 кл'!K18</f>
        <v>10</v>
      </c>
      <c r="J17" s="12">
        <f t="shared" si="1"/>
        <v>123</v>
      </c>
      <c r="K17" s="1" t="s">
        <v>65</v>
      </c>
    </row>
    <row r="18" spans="1:11" ht="15.75" x14ac:dyDescent="0.25">
      <c r="A18" s="14">
        <v>11</v>
      </c>
      <c r="B18" s="12">
        <f t="shared" si="0"/>
        <v>15</v>
      </c>
      <c r="C18" s="14">
        <v>912</v>
      </c>
      <c r="D18" s="12">
        <f>'[2]Узлы 9 кл'!I19</f>
        <v>6</v>
      </c>
      <c r="E18" s="12">
        <f>'[2]Карабины 9 кл'!I19</f>
        <v>12</v>
      </c>
      <c r="F18" s="12">
        <f>'[2]ПервПом 9 кл'!I19</f>
        <v>30</v>
      </c>
      <c r="G18" s="12">
        <f>'[2]БОП 9 кл'!N19</f>
        <v>26</v>
      </c>
      <c r="H18" s="12">
        <f>'[2]Акватория 9 кл'!K48</f>
        <v>20</v>
      </c>
      <c r="I18" s="12">
        <f>'[3]СИЗ 9 кл'!K19</f>
        <v>0</v>
      </c>
      <c r="J18" s="12">
        <f t="shared" si="1"/>
        <v>94</v>
      </c>
      <c r="K18" s="1" t="s">
        <v>70</v>
      </c>
    </row>
    <row r="19" spans="1:11" ht="15.75" x14ac:dyDescent="0.25">
      <c r="A19" s="14">
        <v>12</v>
      </c>
      <c r="B19" s="12">
        <f t="shared" si="0"/>
        <v>35</v>
      </c>
      <c r="C19" s="14">
        <v>913</v>
      </c>
      <c r="D19" s="12">
        <f>'[2]Узлы 9 кл'!I20</f>
        <v>0</v>
      </c>
      <c r="E19" s="12">
        <f>'[2]Карабины 9 кл'!I20</f>
        <v>0</v>
      </c>
      <c r="F19" s="12">
        <f>'[2]ПервПом 9 кл'!I20</f>
        <v>0</v>
      </c>
      <c r="G19" s="12">
        <f>'[2]БОП 9 кл'!N20</f>
        <v>0</v>
      </c>
      <c r="H19" s="12">
        <f>'[2]Акватория 9 кл'!K49</f>
        <v>0</v>
      </c>
      <c r="I19" s="12">
        <f>'[3]СИЗ 9 кл'!K20</f>
        <v>0</v>
      </c>
      <c r="J19" s="12">
        <f t="shared" si="1"/>
        <v>0</v>
      </c>
      <c r="K19" s="1" t="s">
        <v>74</v>
      </c>
    </row>
    <row r="20" spans="1:11" ht="15.75" x14ac:dyDescent="0.25">
      <c r="A20" s="14">
        <v>13</v>
      </c>
      <c r="B20" s="12">
        <f t="shared" si="0"/>
        <v>22</v>
      </c>
      <c r="C20" s="14">
        <v>914</v>
      </c>
      <c r="D20" s="12">
        <f>'[2]Узлы 9 кл'!I21</f>
        <v>9</v>
      </c>
      <c r="E20" s="12">
        <f>'[2]Карабины 9 кл'!I21</f>
        <v>15</v>
      </c>
      <c r="F20" s="12">
        <f>'[2]ПервПом 9 кл'!I21</f>
        <v>0</v>
      </c>
      <c r="G20" s="12">
        <f>'[2]БОП 9 кл'!N21</f>
        <v>26</v>
      </c>
      <c r="H20" s="12">
        <f>'[2]Акватория 9 кл'!K50</f>
        <v>30</v>
      </c>
      <c r="I20" s="12">
        <f>'[3]СИЗ 9 кл'!K21</f>
        <v>0</v>
      </c>
      <c r="J20" s="12">
        <f t="shared" si="1"/>
        <v>80</v>
      </c>
      <c r="K20" s="1" t="s">
        <v>73</v>
      </c>
    </row>
    <row r="21" spans="1:11" ht="15.75" x14ac:dyDescent="0.25">
      <c r="A21" s="14">
        <v>14</v>
      </c>
      <c r="B21" s="12">
        <f t="shared" si="0"/>
        <v>21</v>
      </c>
      <c r="C21" s="14">
        <v>918</v>
      </c>
      <c r="D21" s="12">
        <f>'[2]Узлы 9 кл'!I22</f>
        <v>6</v>
      </c>
      <c r="E21" s="12">
        <f>'[2]Карабины 9 кл'!I22</f>
        <v>15</v>
      </c>
      <c r="F21" s="12">
        <f>'[2]ПервПом 9 кл'!I22</f>
        <v>30</v>
      </c>
      <c r="G21" s="12">
        <f>'[2]БОП 9 кл'!N22</f>
        <v>30</v>
      </c>
      <c r="H21" s="12">
        <f>'[2]Акватория 9 кл'!K51</f>
        <v>0</v>
      </c>
      <c r="I21" s="12">
        <f>'[3]СИЗ 9 кл'!K22</f>
        <v>0</v>
      </c>
      <c r="J21" s="12">
        <f t="shared" si="1"/>
        <v>81</v>
      </c>
      <c r="K21" s="1" t="s">
        <v>68</v>
      </c>
    </row>
    <row r="22" spans="1:11" ht="15.75" x14ac:dyDescent="0.25">
      <c r="A22" s="14">
        <v>15</v>
      </c>
      <c r="B22" s="12">
        <f t="shared" si="0"/>
        <v>32</v>
      </c>
      <c r="C22" s="14">
        <v>919</v>
      </c>
      <c r="D22" s="12">
        <f>'[2]Узлы 9 кл'!I23</f>
        <v>0</v>
      </c>
      <c r="E22" s="12">
        <f>'[2]Карабины 9 кл'!I23</f>
        <v>0</v>
      </c>
      <c r="F22" s="12">
        <f>'[2]ПервПом 9 кл'!I23</f>
        <v>0</v>
      </c>
      <c r="G22" s="12">
        <f>'[2]БОП 9 кл'!N23</f>
        <v>25</v>
      </c>
      <c r="H22" s="12">
        <f>'[2]Акватория 9 кл'!K52</f>
        <v>10</v>
      </c>
      <c r="I22" s="12">
        <f>'[3]СИЗ 9 кл'!K23</f>
        <v>0</v>
      </c>
      <c r="J22" s="12">
        <f t="shared" si="1"/>
        <v>35</v>
      </c>
      <c r="K22" s="1" t="s">
        <v>81</v>
      </c>
    </row>
    <row r="23" spans="1:11" ht="15.75" x14ac:dyDescent="0.25">
      <c r="A23" s="14">
        <v>16</v>
      </c>
      <c r="B23" s="12">
        <f t="shared" si="0"/>
        <v>25</v>
      </c>
      <c r="C23" s="14">
        <v>943</v>
      </c>
      <c r="D23" s="12">
        <f>'[2]Узлы 9 кл'!I24</f>
        <v>4</v>
      </c>
      <c r="E23" s="12">
        <f>'[2]Карабины 9 кл'!I24</f>
        <v>7</v>
      </c>
      <c r="F23" s="12">
        <f>'[2]ПервПом 9 кл'!I24</f>
        <v>0</v>
      </c>
      <c r="G23" s="12">
        <f>'[2]БОП 9 кл'!N24</f>
        <v>28</v>
      </c>
      <c r="H23" s="12">
        <f>'[2]Акватория 9 кл'!K53</f>
        <v>30</v>
      </c>
      <c r="I23" s="12">
        <f>'[3]СИЗ 9 кл'!K24</f>
        <v>0</v>
      </c>
      <c r="J23" s="12">
        <f t="shared" si="1"/>
        <v>69</v>
      </c>
      <c r="K23" s="1" t="s">
        <v>24</v>
      </c>
    </row>
    <row r="24" spans="1:11" ht="15.75" x14ac:dyDescent="0.25">
      <c r="A24" s="14">
        <v>17</v>
      </c>
      <c r="B24" s="12">
        <f t="shared" si="0"/>
        <v>1</v>
      </c>
      <c r="C24" s="14">
        <v>920</v>
      </c>
      <c r="D24" s="12">
        <f>'[2]Узлы 9 кл'!I25</f>
        <v>12</v>
      </c>
      <c r="E24" s="12">
        <f>'[2]Карабины 9 кл'!I25</f>
        <v>15</v>
      </c>
      <c r="F24" s="12">
        <f>'[2]ПервПом 9 кл'!I25</f>
        <v>30</v>
      </c>
      <c r="G24" s="12">
        <f>'[2]БОП 9 кл'!N25</f>
        <v>30</v>
      </c>
      <c r="H24" s="12">
        <f>'[2]Акватория 9 кл'!K54</f>
        <v>30</v>
      </c>
      <c r="I24" s="12">
        <f>'[3]СИЗ 9 кл'!K25</f>
        <v>30</v>
      </c>
      <c r="J24" s="12">
        <f t="shared" si="1"/>
        <v>147</v>
      </c>
      <c r="K24" s="1" t="s">
        <v>85</v>
      </c>
    </row>
    <row r="25" spans="1:11" ht="15.75" x14ac:dyDescent="0.25">
      <c r="A25" s="14">
        <v>18</v>
      </c>
      <c r="B25" s="12">
        <f t="shared" si="0"/>
        <v>26</v>
      </c>
      <c r="C25" s="14">
        <v>921</v>
      </c>
      <c r="D25" s="12">
        <f>'[2]Узлы 9 кл'!I26</f>
        <v>0</v>
      </c>
      <c r="E25" s="12">
        <f>'[2]Карабины 9 кл'!I26</f>
        <v>7</v>
      </c>
      <c r="F25" s="12">
        <f>'[2]ПервПом 9 кл'!I26</f>
        <v>30</v>
      </c>
      <c r="G25" s="12">
        <f>'[2]БОП 9 кл'!N26</f>
        <v>30</v>
      </c>
      <c r="H25" s="12">
        <f>'[2]Акватория 9 кл'!K55</f>
        <v>0</v>
      </c>
      <c r="I25" s="12">
        <f>'[3]СИЗ 9 кл'!K26</f>
        <v>0</v>
      </c>
      <c r="J25" s="12">
        <f t="shared" si="1"/>
        <v>67</v>
      </c>
      <c r="K25" s="1" t="s">
        <v>98</v>
      </c>
    </row>
    <row r="26" spans="1:11" ht="18" x14ac:dyDescent="0.25">
      <c r="A26" s="11" t="s">
        <v>6</v>
      </c>
      <c r="B26" s="11"/>
      <c r="D26" s="48"/>
      <c r="E26" s="48"/>
      <c r="F26" s="48"/>
      <c r="G26" s="48" t="s">
        <v>21</v>
      </c>
      <c r="H26" s="48"/>
      <c r="I26" s="48"/>
      <c r="J26" s="24"/>
      <c r="K26" s="10"/>
    </row>
    <row r="27" spans="1:11" ht="18" x14ac:dyDescent="0.25">
      <c r="A27" s="11" t="s">
        <v>7</v>
      </c>
      <c r="B27" s="11"/>
      <c r="D27" s="48"/>
      <c r="E27" s="48"/>
      <c r="F27" s="48"/>
      <c r="G27" s="48" t="s">
        <v>108</v>
      </c>
      <c r="H27" s="48"/>
      <c r="I27" s="48"/>
      <c r="J27" s="24"/>
      <c r="K27" s="10"/>
    </row>
    <row r="28" spans="1:11" ht="15.75" x14ac:dyDescent="0.25">
      <c r="D28" s="48"/>
      <c r="E28" s="48"/>
      <c r="F28" s="48"/>
      <c r="G28" s="48" t="s">
        <v>109</v>
      </c>
      <c r="H28" s="48"/>
      <c r="I28" s="48"/>
      <c r="J28" s="24"/>
      <c r="K28" s="10"/>
    </row>
    <row r="29" spans="1:11" ht="15.75" x14ac:dyDescent="0.25">
      <c r="D29" s="44"/>
      <c r="E29" s="44"/>
      <c r="F29" s="44"/>
      <c r="G29" s="44" t="s">
        <v>112</v>
      </c>
      <c r="H29" s="44"/>
      <c r="I29" s="44"/>
      <c r="J29" s="24"/>
      <c r="K29" s="10"/>
    </row>
    <row r="30" spans="1:11" ht="15.75" x14ac:dyDescent="0.25">
      <c r="A30" s="22"/>
      <c r="B30" s="24"/>
      <c r="C30" s="22"/>
      <c r="D30" s="24"/>
      <c r="E30" s="24"/>
      <c r="F30" s="24"/>
      <c r="G30" s="24"/>
      <c r="H30" s="24"/>
      <c r="I30" s="24"/>
      <c r="J30" s="24"/>
      <c r="K30" s="10"/>
    </row>
    <row r="31" spans="1:11" ht="18" x14ac:dyDescent="0.25">
      <c r="A31" s="4" t="s">
        <v>14</v>
      </c>
      <c r="B31" s="4"/>
      <c r="C31" s="4"/>
      <c r="D31" s="4"/>
      <c r="E31" s="4"/>
      <c r="F31" s="4"/>
      <c r="G31" s="4"/>
      <c r="H31" s="25"/>
      <c r="I31" s="25"/>
      <c r="J31" s="25"/>
      <c r="K31" s="26"/>
    </row>
    <row r="32" spans="1:11" ht="15.75" x14ac:dyDescent="0.25">
      <c r="A32" s="3" t="s">
        <v>8</v>
      </c>
      <c r="B32" s="20"/>
      <c r="C32" s="6"/>
      <c r="D32" s="3" t="s">
        <v>19</v>
      </c>
      <c r="E32" s="47" t="s">
        <v>120</v>
      </c>
      <c r="F32" s="47"/>
      <c r="G32" s="47"/>
      <c r="H32" s="27"/>
      <c r="I32" s="27"/>
      <c r="J32" s="27"/>
      <c r="K32" s="28"/>
    </row>
    <row r="33" spans="1:11" ht="15.75" x14ac:dyDescent="0.25">
      <c r="A33" s="3" t="s">
        <v>10</v>
      </c>
      <c r="B33" s="3"/>
      <c r="C33" s="7"/>
      <c r="D33" s="7" t="s">
        <v>15</v>
      </c>
      <c r="F33" s="15" t="s">
        <v>18</v>
      </c>
      <c r="H33" s="27"/>
      <c r="I33" s="27"/>
      <c r="J33" s="27"/>
      <c r="K33" s="28"/>
    </row>
    <row r="34" spans="1:11" ht="15.75" x14ac:dyDescent="0.25">
      <c r="A34" s="7" t="s">
        <v>11</v>
      </c>
      <c r="B34" s="7"/>
      <c r="C34" s="6"/>
      <c r="D34" s="46">
        <v>43814</v>
      </c>
      <c r="E34" s="46"/>
      <c r="H34" s="27"/>
      <c r="I34" s="27"/>
      <c r="J34" s="27"/>
      <c r="K34" s="28"/>
    </row>
    <row r="35" spans="1:11" ht="15.75" x14ac:dyDescent="0.25">
      <c r="A35" s="7" t="s">
        <v>12</v>
      </c>
      <c r="B35" s="7"/>
      <c r="C35" s="7"/>
      <c r="D35" s="19">
        <v>9</v>
      </c>
      <c r="H35" s="27"/>
      <c r="I35" s="27"/>
      <c r="J35" s="27"/>
      <c r="K35" s="28"/>
    </row>
    <row r="36" spans="1:11" ht="72" x14ac:dyDescent="0.25">
      <c r="A36" s="35" t="s">
        <v>0</v>
      </c>
      <c r="B36" s="35" t="s">
        <v>13</v>
      </c>
      <c r="C36" s="35" t="s">
        <v>2</v>
      </c>
      <c r="D36" s="34" t="s">
        <v>121</v>
      </c>
      <c r="E36" s="34" t="s">
        <v>122</v>
      </c>
      <c r="F36" s="34" t="s">
        <v>123</v>
      </c>
      <c r="G36" s="34" t="s">
        <v>124</v>
      </c>
      <c r="H36" s="34" t="s">
        <v>125</v>
      </c>
      <c r="I36" s="34" t="s">
        <v>126</v>
      </c>
      <c r="J36" s="35" t="s">
        <v>5</v>
      </c>
      <c r="K36" s="35" t="s">
        <v>3</v>
      </c>
    </row>
    <row r="37" spans="1:11" ht="15.75" x14ac:dyDescent="0.25">
      <c r="A37" s="14">
        <v>19</v>
      </c>
      <c r="B37" s="12">
        <f t="shared" ref="B37:B54" si="2">_xlfn.RANK.EQ(J37,$J$8:$J$54,0)</f>
        <v>29</v>
      </c>
      <c r="C37" s="14">
        <v>923</v>
      </c>
      <c r="D37" s="12">
        <f>'[2]Узлы 9 кл'!I38</f>
        <v>6</v>
      </c>
      <c r="E37" s="12">
        <f>'[2]Карабины 9 кл'!I38</f>
        <v>3</v>
      </c>
      <c r="F37" s="12">
        <f>'[2]ПервПом 9 кл'!I38</f>
        <v>0</v>
      </c>
      <c r="G37" s="12">
        <f>'[2]БОП 9 кл'!N38</f>
        <v>26</v>
      </c>
      <c r="H37" s="12">
        <f>'[2]Акватория 9 кл'!K38</f>
        <v>10</v>
      </c>
      <c r="I37" s="12">
        <f>'[3]СИЗ 9 кл'!$K$38</f>
        <v>0</v>
      </c>
      <c r="J37" s="12">
        <f>SUM(D37:I37)</f>
        <v>45</v>
      </c>
      <c r="K37" s="1" t="s">
        <v>94</v>
      </c>
    </row>
    <row r="38" spans="1:11" ht="15.75" x14ac:dyDescent="0.25">
      <c r="A38" s="14">
        <v>20</v>
      </c>
      <c r="B38" s="12">
        <f t="shared" si="2"/>
        <v>23</v>
      </c>
      <c r="C38" s="14">
        <v>925</v>
      </c>
      <c r="D38" s="12">
        <f>'[2]Узлы 9 кл'!I39</f>
        <v>9</v>
      </c>
      <c r="E38" s="12">
        <f>'[2]Карабины 9 кл'!I39</f>
        <v>6</v>
      </c>
      <c r="F38" s="12">
        <f>'[2]ПервПом 9 кл'!I39</f>
        <v>0</v>
      </c>
      <c r="G38" s="12">
        <f>'[2]БОП 9 кл'!N39</f>
        <v>30</v>
      </c>
      <c r="H38" s="12">
        <f>'[2]Акватория 9 кл'!K39</f>
        <v>30</v>
      </c>
      <c r="I38" s="12">
        <f>'[3]СИЗ 9 кл'!$K$38</f>
        <v>0</v>
      </c>
      <c r="J38" s="12">
        <f t="shared" si="1"/>
        <v>75</v>
      </c>
      <c r="K38" s="1" t="s">
        <v>60</v>
      </c>
    </row>
    <row r="39" spans="1:11" ht="15.75" x14ac:dyDescent="0.25">
      <c r="A39" s="14">
        <v>21</v>
      </c>
      <c r="B39" s="12">
        <f t="shared" si="2"/>
        <v>13</v>
      </c>
      <c r="C39" s="14">
        <v>927</v>
      </c>
      <c r="D39" s="12">
        <f>'[2]Узлы 9 кл'!I40</f>
        <v>2</v>
      </c>
      <c r="E39" s="12">
        <f>'[2]Карабины 9 кл'!I40</f>
        <v>9</v>
      </c>
      <c r="F39" s="12">
        <f>'[2]ПервПом 9 кл'!I40</f>
        <v>30</v>
      </c>
      <c r="G39" s="12">
        <f>'[2]БОП 9 кл'!N40</f>
        <v>28</v>
      </c>
      <c r="H39" s="12">
        <f>'[2]Акватория 9 кл'!K40</f>
        <v>30</v>
      </c>
      <c r="I39" s="12">
        <f>'[3]СИЗ 9 кл'!$K$38</f>
        <v>0</v>
      </c>
      <c r="J39" s="12">
        <f t="shared" si="1"/>
        <v>99</v>
      </c>
      <c r="K39" s="1" t="s">
        <v>95</v>
      </c>
    </row>
    <row r="40" spans="1:11" ht="15.75" x14ac:dyDescent="0.25">
      <c r="A40" s="14">
        <v>22</v>
      </c>
      <c r="B40" s="12">
        <f t="shared" si="2"/>
        <v>5</v>
      </c>
      <c r="C40" s="14">
        <v>928</v>
      </c>
      <c r="D40" s="12">
        <f>'[2]Узлы 9 кл'!I41</f>
        <v>12</v>
      </c>
      <c r="E40" s="12">
        <f>'[2]Карабины 9 кл'!I41</f>
        <v>15</v>
      </c>
      <c r="F40" s="12">
        <f>'[2]ПервПом 9 кл'!I41</f>
        <v>30</v>
      </c>
      <c r="G40" s="12">
        <f>'[2]БОП 9 кл'!N41</f>
        <v>30</v>
      </c>
      <c r="H40" s="12">
        <f>'[2]Акватория 9 кл'!K41</f>
        <v>30</v>
      </c>
      <c r="I40" s="12">
        <f>'[3]СИЗ 9 кл'!$K$38</f>
        <v>0</v>
      </c>
      <c r="J40" s="12">
        <f t="shared" si="1"/>
        <v>117</v>
      </c>
      <c r="K40" s="1" t="s">
        <v>86</v>
      </c>
    </row>
    <row r="41" spans="1:11" ht="15.75" x14ac:dyDescent="0.25">
      <c r="A41" s="14">
        <v>23</v>
      </c>
      <c r="B41" s="12">
        <f t="shared" si="2"/>
        <v>33</v>
      </c>
      <c r="C41" s="14">
        <v>929</v>
      </c>
      <c r="D41" s="12">
        <f>'[2]Узлы 9 кл'!I42</f>
        <v>3</v>
      </c>
      <c r="E41" s="12">
        <f>'[2]Карабины 9 кл'!I42</f>
        <v>0</v>
      </c>
      <c r="F41" s="12">
        <f>'[2]ПервПом 9 кл'!I42</f>
        <v>0</v>
      </c>
      <c r="G41" s="12">
        <f>'[2]БОП 9 кл'!N42</f>
        <v>28</v>
      </c>
      <c r="H41" s="12">
        <f>'[2]Акватория 9 кл'!K42</f>
        <v>0</v>
      </c>
      <c r="I41" s="12">
        <f>'[3]СИЗ 9 кл'!$K$38</f>
        <v>0</v>
      </c>
      <c r="J41" s="12">
        <f t="shared" si="1"/>
        <v>31</v>
      </c>
      <c r="K41" s="1" t="s">
        <v>93</v>
      </c>
    </row>
    <row r="42" spans="1:11" ht="15.75" x14ac:dyDescent="0.25">
      <c r="A42" s="14">
        <v>24</v>
      </c>
      <c r="B42" s="12">
        <f t="shared" si="2"/>
        <v>13</v>
      </c>
      <c r="C42" s="14">
        <v>930</v>
      </c>
      <c r="D42" s="12">
        <f>'[2]Узлы 9 кл'!I43</f>
        <v>0</v>
      </c>
      <c r="E42" s="12">
        <f>'[2]Карабины 9 кл'!I43</f>
        <v>9</v>
      </c>
      <c r="F42" s="12">
        <f>'[2]ПервПом 9 кл'!I43</f>
        <v>30</v>
      </c>
      <c r="G42" s="12">
        <f>'[2]БОП 9 кл'!N43</f>
        <v>30</v>
      </c>
      <c r="H42" s="12">
        <f>'[2]Акватория 9 кл'!K43</f>
        <v>30</v>
      </c>
      <c r="I42" s="12">
        <f>'[3]СИЗ 9 кл'!$K$38</f>
        <v>0</v>
      </c>
      <c r="J42" s="12">
        <f t="shared" si="1"/>
        <v>99</v>
      </c>
      <c r="K42" s="1" t="s">
        <v>72</v>
      </c>
    </row>
    <row r="43" spans="1:11" ht="15.75" x14ac:dyDescent="0.25">
      <c r="A43" s="14">
        <v>25</v>
      </c>
      <c r="B43" s="12">
        <f t="shared" si="2"/>
        <v>9</v>
      </c>
      <c r="C43" s="33">
        <v>931</v>
      </c>
      <c r="D43" s="12">
        <f>'[2]Узлы 9 кл'!I44</f>
        <v>10</v>
      </c>
      <c r="E43" s="12">
        <f>'[2]Карабины 9 кл'!I44</f>
        <v>15</v>
      </c>
      <c r="F43" s="12">
        <f>'[2]ПервПом 9 кл'!I44</f>
        <v>30</v>
      </c>
      <c r="G43" s="12">
        <f>'[2]БОП 9 кл'!N44</f>
        <v>28</v>
      </c>
      <c r="H43" s="12">
        <f>'[2]Акватория 9 кл'!K44</f>
        <v>30</v>
      </c>
      <c r="I43" s="12">
        <f>'[3]СИЗ 9 кл'!$K$38</f>
        <v>0</v>
      </c>
      <c r="J43" s="12">
        <f t="shared" si="1"/>
        <v>113</v>
      </c>
      <c r="K43" s="1" t="s">
        <v>67</v>
      </c>
    </row>
    <row r="44" spans="1:11" ht="15.75" x14ac:dyDescent="0.25">
      <c r="A44" s="14">
        <v>26</v>
      </c>
      <c r="B44" s="12">
        <f t="shared" si="2"/>
        <v>20</v>
      </c>
      <c r="C44" s="14">
        <v>942</v>
      </c>
      <c r="D44" s="12">
        <f>'[2]Узлы 9 кл'!I45</f>
        <v>7</v>
      </c>
      <c r="E44" s="12">
        <f>'[2]Карабины 9 кл'!I45</f>
        <v>15</v>
      </c>
      <c r="F44" s="12">
        <f>'[2]ПервПом 9 кл'!I45</f>
        <v>0</v>
      </c>
      <c r="G44" s="12">
        <f>'[2]БОП 9 кл'!N45</f>
        <v>30</v>
      </c>
      <c r="H44" s="12">
        <f>'[2]Акватория 9 кл'!K45</f>
        <v>30</v>
      </c>
      <c r="I44" s="12">
        <f>'[3]СИЗ 9 кл'!$K$38</f>
        <v>0</v>
      </c>
      <c r="J44" s="12">
        <f t="shared" si="1"/>
        <v>82</v>
      </c>
      <c r="K44" s="1" t="s">
        <v>87</v>
      </c>
    </row>
    <row r="45" spans="1:11" ht="15.75" x14ac:dyDescent="0.25">
      <c r="A45" s="14">
        <v>27</v>
      </c>
      <c r="B45" s="12">
        <f t="shared" si="2"/>
        <v>8</v>
      </c>
      <c r="C45" s="14">
        <v>932</v>
      </c>
      <c r="D45" s="12">
        <f>'[2]Узлы 9 кл'!I46</f>
        <v>9</v>
      </c>
      <c r="E45" s="12">
        <f>'[2]Карабины 9 кл'!I46</f>
        <v>15</v>
      </c>
      <c r="F45" s="12">
        <f>'[2]ПервПом 9 кл'!I46</f>
        <v>30</v>
      </c>
      <c r="G45" s="12">
        <f>'[2]БОП 9 кл'!N46</f>
        <v>30</v>
      </c>
      <c r="H45" s="12">
        <f>'[2]Акватория 9 кл'!K46</f>
        <v>30</v>
      </c>
      <c r="I45" s="12">
        <f>'[3]СИЗ 9 кл'!$K$38</f>
        <v>0</v>
      </c>
      <c r="J45" s="12">
        <f t="shared" si="1"/>
        <v>114</v>
      </c>
      <c r="K45" s="1" t="s">
        <v>66</v>
      </c>
    </row>
    <row r="46" spans="1:11" ht="15.75" x14ac:dyDescent="0.25">
      <c r="A46" s="14">
        <v>28</v>
      </c>
      <c r="B46" s="12">
        <f t="shared" si="2"/>
        <v>11</v>
      </c>
      <c r="C46" s="14">
        <v>933</v>
      </c>
      <c r="D46" s="12">
        <f>'[2]Узлы 9 кл'!I47</f>
        <v>3</v>
      </c>
      <c r="E46" s="12">
        <f>'[2]Карабины 9 кл'!I47</f>
        <v>12</v>
      </c>
      <c r="F46" s="12">
        <f>'[2]ПервПом 9 кл'!I47</f>
        <v>30</v>
      </c>
      <c r="G46" s="12">
        <f>'[2]БОП 9 кл'!N47</f>
        <v>30</v>
      </c>
      <c r="H46" s="12">
        <f>'[2]Акватория 9 кл'!K47</f>
        <v>30</v>
      </c>
      <c r="I46" s="12">
        <f>'[3]СИЗ 9 кл'!$K$38</f>
        <v>0</v>
      </c>
      <c r="J46" s="12">
        <f t="shared" si="1"/>
        <v>105</v>
      </c>
      <c r="K46" s="1" t="s">
        <v>62</v>
      </c>
    </row>
    <row r="47" spans="1:11" ht="15.75" x14ac:dyDescent="0.25">
      <c r="A47" s="14">
        <v>29</v>
      </c>
      <c r="B47" s="12">
        <f t="shared" si="2"/>
        <v>19</v>
      </c>
      <c r="C47" s="14">
        <v>934</v>
      </c>
      <c r="D47" s="12">
        <f>'[2]Узлы 9 кл'!I48</f>
        <v>3</v>
      </c>
      <c r="E47" s="12">
        <f>'[2]Карабины 9 кл'!I48</f>
        <v>0</v>
      </c>
      <c r="F47" s="12">
        <f>'[2]ПервПом 9 кл'!I48</f>
        <v>30</v>
      </c>
      <c r="G47" s="12">
        <f>'[2]БОП 9 кл'!N48</f>
        <v>30</v>
      </c>
      <c r="H47" s="12">
        <f>'[2]Акватория 9 кл'!K48</f>
        <v>20</v>
      </c>
      <c r="I47" s="12">
        <f>'[3]СИЗ 9 кл'!$K$38</f>
        <v>0</v>
      </c>
      <c r="J47" s="12">
        <f t="shared" si="1"/>
        <v>83</v>
      </c>
      <c r="K47" s="1" t="s">
        <v>88</v>
      </c>
    </row>
    <row r="48" spans="1:11" ht="15.75" x14ac:dyDescent="0.25">
      <c r="A48" s="14">
        <v>30</v>
      </c>
      <c r="B48" s="12">
        <f t="shared" si="2"/>
        <v>28</v>
      </c>
      <c r="C48" s="14">
        <v>935</v>
      </c>
      <c r="D48" s="12">
        <f>'[2]Узлы 9 кл'!I49</f>
        <v>7</v>
      </c>
      <c r="E48" s="12">
        <f>'[2]Карабины 9 кл'!I49</f>
        <v>9</v>
      </c>
      <c r="F48" s="12">
        <f>'[2]ПервПом 9 кл'!I49</f>
        <v>0</v>
      </c>
      <c r="G48" s="12">
        <f>'[2]БОП 9 кл'!N49</f>
        <v>30</v>
      </c>
      <c r="H48" s="12">
        <f>'[2]Акватория 9 кл'!K49</f>
        <v>0</v>
      </c>
      <c r="I48" s="12">
        <f>'[3]СИЗ 9 кл'!$K$38</f>
        <v>0</v>
      </c>
      <c r="J48" s="12">
        <f t="shared" si="1"/>
        <v>46</v>
      </c>
      <c r="K48" s="1" t="s">
        <v>78</v>
      </c>
    </row>
    <row r="49" spans="1:11" ht="15.75" x14ac:dyDescent="0.25">
      <c r="A49" s="14">
        <v>31</v>
      </c>
      <c r="B49" s="12">
        <f t="shared" si="2"/>
        <v>5</v>
      </c>
      <c r="C49" s="14">
        <v>936</v>
      </c>
      <c r="D49" s="12">
        <f>'[2]Узлы 9 кл'!I50</f>
        <v>12</v>
      </c>
      <c r="E49" s="12">
        <f>'[2]Карабины 9 кл'!I50</f>
        <v>15</v>
      </c>
      <c r="F49" s="12">
        <f>'[2]ПервПом 9 кл'!I50</f>
        <v>30</v>
      </c>
      <c r="G49" s="12">
        <f>'[2]БОП 9 кл'!N50</f>
        <v>30</v>
      </c>
      <c r="H49" s="12">
        <f>'[2]Акватория 9 кл'!K50</f>
        <v>30</v>
      </c>
      <c r="I49" s="12">
        <f>'[3]СИЗ 9 кл'!$K$38</f>
        <v>0</v>
      </c>
      <c r="J49" s="12">
        <f t="shared" si="1"/>
        <v>117</v>
      </c>
      <c r="K49" s="1" t="s">
        <v>99</v>
      </c>
    </row>
    <row r="50" spans="1:11" ht="15.75" x14ac:dyDescent="0.25">
      <c r="A50" s="14">
        <v>32</v>
      </c>
      <c r="B50" s="12">
        <f t="shared" si="2"/>
        <v>35</v>
      </c>
      <c r="C50" s="14">
        <v>938</v>
      </c>
      <c r="D50" s="12">
        <f>'[2]Узлы 9 кл'!I51</f>
        <v>0</v>
      </c>
      <c r="E50" s="12">
        <f>'[2]Карабины 9 кл'!I51</f>
        <v>0</v>
      </c>
      <c r="F50" s="12">
        <f>'[2]ПервПом 9 кл'!I51</f>
        <v>0</v>
      </c>
      <c r="G50" s="12">
        <f>'[2]БОП 9 кл'!N51</f>
        <v>0</v>
      </c>
      <c r="H50" s="12">
        <f>'[2]Акватория 9 кл'!K51</f>
        <v>0</v>
      </c>
      <c r="I50" s="12">
        <f>'[3]СИЗ 9 кл'!$K$38</f>
        <v>0</v>
      </c>
      <c r="J50" s="12">
        <f t="shared" si="1"/>
        <v>0</v>
      </c>
      <c r="K50" s="1" t="s">
        <v>82</v>
      </c>
    </row>
    <row r="51" spans="1:11" ht="15.75" x14ac:dyDescent="0.25">
      <c r="A51" s="14">
        <v>33</v>
      </c>
      <c r="B51" s="12">
        <f t="shared" si="2"/>
        <v>18</v>
      </c>
      <c r="C51" s="14">
        <v>939</v>
      </c>
      <c r="D51" s="12">
        <f>'[2]Узлы 9 кл'!I52</f>
        <v>3</v>
      </c>
      <c r="E51" s="12">
        <f>'[2]Карабины 9 кл'!I52</f>
        <v>11</v>
      </c>
      <c r="F51" s="12">
        <v>30</v>
      </c>
      <c r="G51" s="12">
        <f>'[2]БОП 9 кл'!N52</f>
        <v>30</v>
      </c>
      <c r="H51" s="12">
        <f>'[2]Акватория 9 кл'!K52</f>
        <v>10</v>
      </c>
      <c r="I51" s="12">
        <f>'[3]СИЗ 9 кл'!$K$38</f>
        <v>0</v>
      </c>
      <c r="J51" s="12">
        <f t="shared" si="1"/>
        <v>84</v>
      </c>
      <c r="K51" s="1" t="s">
        <v>91</v>
      </c>
    </row>
    <row r="52" spans="1:11" ht="15.75" x14ac:dyDescent="0.25">
      <c r="A52" s="14">
        <v>34</v>
      </c>
      <c r="B52" s="12">
        <f t="shared" si="2"/>
        <v>4</v>
      </c>
      <c r="C52" s="14">
        <v>940</v>
      </c>
      <c r="D52" s="12">
        <f>'[2]Узлы 9 кл'!I53</f>
        <v>15</v>
      </c>
      <c r="E52" s="12">
        <f>'[2]Карабины 9 кл'!I53</f>
        <v>15</v>
      </c>
      <c r="F52" s="12">
        <f>'[2]ПервПом 9 кл'!I53</f>
        <v>30</v>
      </c>
      <c r="G52" s="12">
        <f>'[2]БОП 9 кл'!N53</f>
        <v>30</v>
      </c>
      <c r="H52" s="12">
        <f>'[2]Акватория 9 кл'!K53</f>
        <v>30</v>
      </c>
      <c r="I52" s="12">
        <f>'[3]СИЗ 9 кл'!$K$38</f>
        <v>0</v>
      </c>
      <c r="J52" s="12">
        <f t="shared" si="1"/>
        <v>120</v>
      </c>
      <c r="K52" s="1" t="s">
        <v>84</v>
      </c>
    </row>
    <row r="53" spans="1:11" ht="15.75" x14ac:dyDescent="0.25">
      <c r="A53" s="14">
        <v>35</v>
      </c>
      <c r="B53" s="12">
        <f t="shared" si="2"/>
        <v>24</v>
      </c>
      <c r="C53" s="14">
        <v>941</v>
      </c>
      <c r="D53" s="12">
        <f>'[2]Узлы 9 кл'!I54</f>
        <v>6</v>
      </c>
      <c r="E53" s="12">
        <f>'[2]Карабины 9 кл'!I54</f>
        <v>12</v>
      </c>
      <c r="F53" s="12">
        <f>'[2]ПервПом 9 кл'!I54</f>
        <v>0</v>
      </c>
      <c r="G53" s="12">
        <f>'[2]БОП 9 кл'!N54</f>
        <v>25</v>
      </c>
      <c r="H53" s="12">
        <f>'[2]Акватория 9 кл'!K54</f>
        <v>30</v>
      </c>
      <c r="I53" s="12">
        <f>'[3]СИЗ 9 кл'!$K$38</f>
        <v>0</v>
      </c>
      <c r="J53" s="12">
        <f t="shared" si="1"/>
        <v>73</v>
      </c>
      <c r="K53" s="1" t="s">
        <v>76</v>
      </c>
    </row>
    <row r="54" spans="1:11" ht="15.75" x14ac:dyDescent="0.25">
      <c r="A54" s="14">
        <v>36</v>
      </c>
      <c r="B54" s="12">
        <f t="shared" si="2"/>
        <v>30</v>
      </c>
      <c r="C54" s="14">
        <v>926</v>
      </c>
      <c r="D54" s="12">
        <f>'[2]Узлы 9 кл'!I55</f>
        <v>2</v>
      </c>
      <c r="E54" s="12">
        <f>'[2]Карабины 9 кл'!I55</f>
        <v>11</v>
      </c>
      <c r="F54" s="12">
        <f>'[2]ПервПом 9 кл'!I55</f>
        <v>0</v>
      </c>
      <c r="G54" s="12">
        <f>'[2]БОП 9 кл'!N55</f>
        <v>30</v>
      </c>
      <c r="H54" s="12">
        <f>'[2]Акватория 9 кл'!K55</f>
        <v>0</v>
      </c>
      <c r="I54" s="12">
        <f>'[3]СИЗ 9 кл'!$K$38</f>
        <v>0</v>
      </c>
      <c r="J54" s="12">
        <f t="shared" si="1"/>
        <v>43</v>
      </c>
      <c r="K54" s="21" t="s">
        <v>80</v>
      </c>
    </row>
    <row r="55" spans="1:11" ht="18" x14ac:dyDescent="0.25">
      <c r="A55" s="11" t="s">
        <v>6</v>
      </c>
      <c r="B55" s="11"/>
      <c r="D55" s="48"/>
      <c r="E55" s="48"/>
      <c r="F55" s="48"/>
      <c r="G55" s="48" t="s">
        <v>21</v>
      </c>
      <c r="H55" s="48"/>
      <c r="I55" s="48"/>
    </row>
    <row r="56" spans="1:11" ht="18" x14ac:dyDescent="0.25">
      <c r="A56" s="11" t="s">
        <v>7</v>
      </c>
      <c r="B56" s="11"/>
      <c r="D56" s="48"/>
      <c r="E56" s="48"/>
      <c r="F56" s="48"/>
      <c r="G56" s="48" t="s">
        <v>108</v>
      </c>
      <c r="H56" s="48"/>
      <c r="I56" s="48"/>
    </row>
    <row r="57" spans="1:11" ht="15.75" x14ac:dyDescent="0.25">
      <c r="D57" s="48"/>
      <c r="E57" s="48"/>
      <c r="F57" s="48"/>
      <c r="G57" s="48" t="s">
        <v>109</v>
      </c>
      <c r="H57" s="48"/>
      <c r="I57" s="48"/>
    </row>
    <row r="58" spans="1:11" ht="16.899999999999999" customHeight="1" x14ac:dyDescent="0.25">
      <c r="D58" s="44"/>
      <c r="E58" s="44"/>
      <c r="F58" s="44"/>
      <c r="G58" s="44" t="s">
        <v>112</v>
      </c>
      <c r="H58" s="44"/>
      <c r="I58" s="44"/>
    </row>
  </sheetData>
  <mergeCells count="21">
    <mergeCell ref="D34:E34"/>
    <mergeCell ref="E2:G2"/>
    <mergeCell ref="D4:E4"/>
    <mergeCell ref="A5:C5"/>
    <mergeCell ref="D26:F26"/>
    <mergeCell ref="G26:I26"/>
    <mergeCell ref="D27:F27"/>
    <mergeCell ref="G27:I27"/>
    <mergeCell ref="D28:F28"/>
    <mergeCell ref="G28:I28"/>
    <mergeCell ref="D29:F29"/>
    <mergeCell ref="G29:I29"/>
    <mergeCell ref="E32:G32"/>
    <mergeCell ref="D58:F58"/>
    <mergeCell ref="G58:I58"/>
    <mergeCell ref="D55:F55"/>
    <mergeCell ref="G55:I55"/>
    <mergeCell ref="D56:F56"/>
    <mergeCell ref="G56:I56"/>
    <mergeCell ref="D57:F57"/>
    <mergeCell ref="G57:I57"/>
  </mergeCells>
  <pageMargins left="0.7" right="0.7" top="0.75" bottom="0.75" header="0.3" footer="0.3"/>
  <pageSetup paperSize="9" scale="64" orientation="landscape" horizontalDpi="4294967293" r:id="rId1"/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zoomScaleSheetLayoutView="85" workbookViewId="0">
      <selection activeCell="R7" sqref="R7"/>
    </sheetView>
  </sheetViews>
  <sheetFormatPr defaultRowHeight="15" x14ac:dyDescent="0.25"/>
  <cols>
    <col min="1" max="1" width="6.28515625" customWidth="1"/>
    <col min="2" max="2" width="10.5703125" hidden="1" customWidth="1"/>
    <col min="3" max="3" width="7.42578125" customWidth="1"/>
    <col min="4" max="4" width="5.28515625" customWidth="1"/>
    <col min="5" max="5" width="5.7109375" customWidth="1"/>
    <col min="6" max="6" width="4.42578125" customWidth="1"/>
    <col min="7" max="7" width="4.5703125" customWidth="1"/>
    <col min="8" max="8" width="4.85546875" customWidth="1"/>
    <col min="9" max="9" width="4.5703125" customWidth="1"/>
    <col min="10" max="10" width="5" customWidth="1"/>
    <col min="11" max="11" width="6.85546875" customWidth="1"/>
    <col min="12" max="12" width="7" customWidth="1"/>
    <col min="14" max="14" width="13.5703125" customWidth="1"/>
  </cols>
  <sheetData>
    <row r="1" spans="1:14" ht="18" x14ac:dyDescent="0.25">
      <c r="A1" s="4" t="s">
        <v>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5.75" x14ac:dyDescent="0.25">
      <c r="A2" s="3" t="s">
        <v>138</v>
      </c>
      <c r="B2" s="20"/>
      <c r="C2" s="6"/>
      <c r="D2" s="3" t="s">
        <v>19</v>
      </c>
      <c r="E2" s="47" t="s">
        <v>120</v>
      </c>
      <c r="F2" s="47"/>
      <c r="G2" s="47"/>
    </row>
    <row r="3" spans="1:14" ht="15.75" x14ac:dyDescent="0.25">
      <c r="A3" s="3" t="s">
        <v>10</v>
      </c>
      <c r="B3" s="3"/>
      <c r="C3" s="7"/>
      <c r="D3" s="7" t="s">
        <v>15</v>
      </c>
      <c r="F3" s="15" t="s">
        <v>18</v>
      </c>
    </row>
    <row r="4" spans="1:14" ht="15.75" x14ac:dyDescent="0.25">
      <c r="A4" s="7" t="s">
        <v>11</v>
      </c>
      <c r="B4" s="7"/>
      <c r="C4" s="6"/>
      <c r="D4" s="46">
        <v>43812</v>
      </c>
      <c r="E4" s="46"/>
    </row>
    <row r="5" spans="1:14" ht="15.75" x14ac:dyDescent="0.25">
      <c r="A5" s="7" t="s">
        <v>12</v>
      </c>
      <c r="B5" s="7"/>
      <c r="C5" s="8"/>
      <c r="D5" s="16" t="s">
        <v>16</v>
      </c>
    </row>
    <row r="7" spans="1:14" ht="96" customHeight="1" x14ac:dyDescent="0.25">
      <c r="A7" s="35" t="s">
        <v>0</v>
      </c>
      <c r="B7" s="35" t="s">
        <v>13</v>
      </c>
      <c r="C7" s="35" t="s">
        <v>2</v>
      </c>
      <c r="D7" s="40" t="s">
        <v>131</v>
      </c>
      <c r="E7" s="40" t="s">
        <v>132</v>
      </c>
      <c r="F7" s="40" t="s">
        <v>126</v>
      </c>
      <c r="G7" s="40" t="s">
        <v>124</v>
      </c>
      <c r="H7" s="40" t="s">
        <v>133</v>
      </c>
      <c r="I7" s="40" t="s">
        <v>125</v>
      </c>
      <c r="J7" s="40" t="s">
        <v>136</v>
      </c>
      <c r="K7" s="40" t="s">
        <v>134</v>
      </c>
      <c r="L7" s="40" t="s">
        <v>135</v>
      </c>
      <c r="M7" s="35" t="s">
        <v>5</v>
      </c>
      <c r="N7" s="41" t="s">
        <v>3</v>
      </c>
    </row>
    <row r="8" spans="1:14" ht="15.75" x14ac:dyDescent="0.25">
      <c r="A8" s="13">
        <v>1</v>
      </c>
      <c r="B8" s="12">
        <f t="shared" ref="B8:B17" si="0">_xlfn.RANK.EQ(M8,$M$8:$M$17,0)</f>
        <v>1</v>
      </c>
      <c r="C8" s="14">
        <v>1001</v>
      </c>
      <c r="D8" s="12">
        <f>'[4]ПервПом 1'!K9</f>
        <v>20</v>
      </c>
      <c r="E8" s="12">
        <f>'[4]ПервПом 2'!H9</f>
        <v>0</v>
      </c>
      <c r="F8" s="12">
        <f>[4]СИЗ!N11</f>
        <v>20</v>
      </c>
      <c r="G8" s="12">
        <f>[4]БОП!M9</f>
        <v>20</v>
      </c>
      <c r="H8" s="12">
        <f>[4]АК!N11</f>
        <v>10</v>
      </c>
      <c r="I8" s="12">
        <f>[4]Акватория!K9</f>
        <v>20</v>
      </c>
      <c r="J8" s="12">
        <f>[4]ТИР!H9</f>
        <v>8</v>
      </c>
      <c r="K8" s="12">
        <f>[4]АзимутВысота!H9</f>
        <v>6</v>
      </c>
      <c r="L8" s="12">
        <f>[4]Патроны!H9</f>
        <v>8</v>
      </c>
      <c r="M8" s="12">
        <f>SUM(D8:L8)</f>
        <v>112</v>
      </c>
      <c r="N8" s="1" t="s">
        <v>45</v>
      </c>
    </row>
    <row r="9" spans="1:14" ht="15.75" x14ac:dyDescent="0.25">
      <c r="A9" s="13">
        <v>2</v>
      </c>
      <c r="B9" s="12">
        <f t="shared" si="0"/>
        <v>2</v>
      </c>
      <c r="C9" s="14">
        <v>1002</v>
      </c>
      <c r="D9" s="12">
        <f>'[4]ПервПом 1'!K10</f>
        <v>15</v>
      </c>
      <c r="E9" s="12">
        <f>'[4]ПервПом 2'!H10</f>
        <v>10</v>
      </c>
      <c r="F9" s="12">
        <f>[4]СИЗ!N12</f>
        <v>13</v>
      </c>
      <c r="G9" s="12">
        <f>[4]БОП!M10</f>
        <v>15</v>
      </c>
      <c r="H9" s="12">
        <f>[4]АК!N12</f>
        <v>8</v>
      </c>
      <c r="I9" s="12">
        <f>[4]Акватория!K10</f>
        <v>18</v>
      </c>
      <c r="J9" s="12">
        <f>[4]ТИР!H10</f>
        <v>9</v>
      </c>
      <c r="K9" s="12">
        <f>[4]АзимутВысота!H10</f>
        <v>6</v>
      </c>
      <c r="L9" s="12">
        <f>[4]Патроны!H10</f>
        <v>9</v>
      </c>
      <c r="M9" s="12">
        <f t="shared" ref="M9:M17" si="1">SUM(D9:L9)</f>
        <v>103</v>
      </c>
      <c r="N9" s="1" t="s">
        <v>50</v>
      </c>
    </row>
    <row r="10" spans="1:14" ht="15.75" x14ac:dyDescent="0.25">
      <c r="A10" s="13">
        <v>3</v>
      </c>
      <c r="B10" s="12">
        <f t="shared" si="0"/>
        <v>8</v>
      </c>
      <c r="C10" s="14">
        <v>1003</v>
      </c>
      <c r="D10" s="12">
        <f>'[4]ПервПом 1'!K11</f>
        <v>20</v>
      </c>
      <c r="E10" s="12">
        <f>'[4]ПервПом 2'!H11</f>
        <v>0</v>
      </c>
      <c r="F10" s="12">
        <f>[4]СИЗ!N13</f>
        <v>3</v>
      </c>
      <c r="G10" s="12">
        <f>[4]БОП!M11</f>
        <v>15</v>
      </c>
      <c r="H10" s="12">
        <f>[4]АК!N13</f>
        <v>5</v>
      </c>
      <c r="I10" s="12">
        <f>[4]Акватория!K11</f>
        <v>20</v>
      </c>
      <c r="J10" s="12">
        <f>[4]ТИР!H11</f>
        <v>12</v>
      </c>
      <c r="K10" s="12">
        <f>[4]АзимутВысота!H11</f>
        <v>8</v>
      </c>
      <c r="L10" s="12">
        <f>[4]Патроны!H11</f>
        <v>0</v>
      </c>
      <c r="M10" s="12">
        <f t="shared" si="1"/>
        <v>83</v>
      </c>
      <c r="N10" s="1" t="s">
        <v>54</v>
      </c>
    </row>
    <row r="11" spans="1:14" ht="15.75" x14ac:dyDescent="0.25">
      <c r="A11" s="13">
        <v>4</v>
      </c>
      <c r="B11" s="12">
        <f t="shared" si="0"/>
        <v>8</v>
      </c>
      <c r="C11" s="14">
        <v>1004</v>
      </c>
      <c r="D11" s="12">
        <f>'[4]ПервПом 1'!K12</f>
        <v>10</v>
      </c>
      <c r="E11" s="12">
        <f>'[4]ПервПом 2'!H12</f>
        <v>0</v>
      </c>
      <c r="F11" s="12">
        <f>[4]СИЗ!N14</f>
        <v>20</v>
      </c>
      <c r="G11" s="12">
        <f>[4]БОП!M12</f>
        <v>13</v>
      </c>
      <c r="H11" s="12">
        <f>[4]АК!N14</f>
        <v>9</v>
      </c>
      <c r="I11" s="12">
        <f>[4]Акватория!K12</f>
        <v>20</v>
      </c>
      <c r="J11" s="12">
        <f>[4]ТИР!H12</f>
        <v>3</v>
      </c>
      <c r="K11" s="12">
        <f>[4]АзимутВысота!H12</f>
        <v>8</v>
      </c>
      <c r="L11" s="12">
        <f>[4]Патроны!H12</f>
        <v>0</v>
      </c>
      <c r="M11" s="12">
        <f t="shared" si="1"/>
        <v>83</v>
      </c>
      <c r="N11" s="1" t="s">
        <v>26</v>
      </c>
    </row>
    <row r="12" spans="1:14" ht="15.75" x14ac:dyDescent="0.25">
      <c r="A12" s="13">
        <v>5</v>
      </c>
      <c r="B12" s="12">
        <f t="shared" si="0"/>
        <v>7</v>
      </c>
      <c r="C12" s="14">
        <v>1005</v>
      </c>
      <c r="D12" s="12">
        <f>'[4]ПервПом 1'!K13</f>
        <v>15</v>
      </c>
      <c r="E12" s="12">
        <f>'[4]ПервПом 2'!H13</f>
        <v>5</v>
      </c>
      <c r="F12" s="12">
        <f>[4]СИЗ!N15</f>
        <v>14</v>
      </c>
      <c r="G12" s="12">
        <f>[4]БОП!M13</f>
        <v>15</v>
      </c>
      <c r="H12" s="12">
        <f>[4]АК!N15</f>
        <v>10</v>
      </c>
      <c r="I12" s="12">
        <f>[4]Акватория!K13</f>
        <v>20</v>
      </c>
      <c r="J12" s="12">
        <f>[4]ТИР!H13</f>
        <v>8</v>
      </c>
      <c r="K12" s="12">
        <f>[4]АзимутВысота!H13</f>
        <v>0</v>
      </c>
      <c r="L12" s="12">
        <f>[4]Патроны!H13</f>
        <v>0</v>
      </c>
      <c r="M12" s="12">
        <f t="shared" si="1"/>
        <v>87</v>
      </c>
      <c r="N12" s="1" t="s">
        <v>53</v>
      </c>
    </row>
    <row r="13" spans="1:14" ht="15.75" x14ac:dyDescent="0.25">
      <c r="A13" s="13">
        <v>6</v>
      </c>
      <c r="B13" s="12">
        <f t="shared" si="0"/>
        <v>4</v>
      </c>
      <c r="C13" s="14">
        <v>1006</v>
      </c>
      <c r="D13" s="12">
        <f>'[4]ПервПом 1'!K14</f>
        <v>15</v>
      </c>
      <c r="E13" s="12">
        <f>'[4]ПервПом 2'!H14</f>
        <v>0</v>
      </c>
      <c r="F13" s="12">
        <f>[4]СИЗ!N16</f>
        <v>20</v>
      </c>
      <c r="G13" s="12">
        <f>[4]БОП!M14</f>
        <v>20</v>
      </c>
      <c r="H13" s="12">
        <f>[4]АК!N16</f>
        <v>10</v>
      </c>
      <c r="I13" s="12">
        <f>[4]Акватория!K14</f>
        <v>20</v>
      </c>
      <c r="J13" s="12">
        <f>[4]ТИР!H14</f>
        <v>5</v>
      </c>
      <c r="K13" s="12">
        <f>[4]АзимутВысота!H14</f>
        <v>10</v>
      </c>
      <c r="L13" s="12">
        <f>[4]Патроны!H14</f>
        <v>1</v>
      </c>
      <c r="M13" s="12">
        <f t="shared" si="1"/>
        <v>101</v>
      </c>
      <c r="N13" s="1" t="s">
        <v>51</v>
      </c>
    </row>
    <row r="14" spans="1:14" ht="15.75" x14ac:dyDescent="0.25">
      <c r="A14" s="13">
        <v>7</v>
      </c>
      <c r="B14" s="12">
        <f t="shared" si="0"/>
        <v>2</v>
      </c>
      <c r="C14" s="14">
        <v>1007</v>
      </c>
      <c r="D14" s="12">
        <f>'[4]ПервПом 1'!K15</f>
        <v>15</v>
      </c>
      <c r="E14" s="12">
        <f>'[4]ПервПом 2'!H15</f>
        <v>10</v>
      </c>
      <c r="F14" s="12">
        <f>[4]СИЗ!N17</f>
        <v>13</v>
      </c>
      <c r="G14" s="12">
        <f>[4]БОП!M15</f>
        <v>15</v>
      </c>
      <c r="H14" s="12">
        <f>[4]АК!N17</f>
        <v>10</v>
      </c>
      <c r="I14" s="12">
        <f>[4]Акватория!K15</f>
        <v>18</v>
      </c>
      <c r="J14" s="12">
        <f>[4]ТИР!H15</f>
        <v>14</v>
      </c>
      <c r="K14" s="12">
        <f>[4]АзимутВысота!H15</f>
        <v>6</v>
      </c>
      <c r="L14" s="12">
        <f>[4]Патроны!H15</f>
        <v>2</v>
      </c>
      <c r="M14" s="12">
        <f t="shared" si="1"/>
        <v>103</v>
      </c>
      <c r="N14" s="1" t="s">
        <v>58</v>
      </c>
    </row>
    <row r="15" spans="1:14" ht="15.75" x14ac:dyDescent="0.25">
      <c r="A15" s="13">
        <v>8</v>
      </c>
      <c r="B15" s="12">
        <f t="shared" si="0"/>
        <v>10</v>
      </c>
      <c r="C15" s="14">
        <v>1008</v>
      </c>
      <c r="D15" s="12">
        <f>'[4]ПервПом 1'!K16</f>
        <v>0</v>
      </c>
      <c r="E15" s="12">
        <f>'[4]ПервПом 2'!H16</f>
        <v>0</v>
      </c>
      <c r="F15" s="12">
        <f>[4]СИЗ!N18</f>
        <v>0</v>
      </c>
      <c r="G15" s="12">
        <f>[4]БОП!M16</f>
        <v>0</v>
      </c>
      <c r="H15" s="12">
        <f>[4]АК!N18</f>
        <v>10</v>
      </c>
      <c r="I15" s="12">
        <f>[4]Акватория!K16</f>
        <v>0</v>
      </c>
      <c r="J15" s="12">
        <f>[4]ТИР!H16</f>
        <v>0</v>
      </c>
      <c r="K15" s="12">
        <f>[4]АзимутВысота!H16</f>
        <v>0</v>
      </c>
      <c r="L15" s="12">
        <f>[4]Патроны!H16</f>
        <v>0</v>
      </c>
      <c r="M15" s="12">
        <f t="shared" si="1"/>
        <v>10</v>
      </c>
      <c r="N15" s="1" t="s">
        <v>47</v>
      </c>
    </row>
    <row r="16" spans="1:14" ht="15.75" x14ac:dyDescent="0.25">
      <c r="A16" s="13">
        <v>9</v>
      </c>
      <c r="B16" s="12">
        <f t="shared" si="0"/>
        <v>5</v>
      </c>
      <c r="C16" s="14">
        <v>1009</v>
      </c>
      <c r="D16" s="12">
        <f>'[4]ПервПом 1'!K17</f>
        <v>15</v>
      </c>
      <c r="E16" s="12">
        <f>'[4]ПервПом 2'!H17</f>
        <v>10</v>
      </c>
      <c r="F16" s="12">
        <f>[4]СИЗ!N19</f>
        <v>9</v>
      </c>
      <c r="G16" s="12">
        <f>[4]БОП!M17</f>
        <v>15</v>
      </c>
      <c r="H16" s="12">
        <f>[4]АК!N19</f>
        <v>9</v>
      </c>
      <c r="I16" s="12">
        <f>[4]Акватория!K17</f>
        <v>20</v>
      </c>
      <c r="J16" s="12">
        <f>[4]ТИР!H17</f>
        <v>12</v>
      </c>
      <c r="K16" s="12">
        <f>[4]АзимутВысота!H17</f>
        <v>6</v>
      </c>
      <c r="L16" s="12">
        <f>[4]Патроны!H17</f>
        <v>4</v>
      </c>
      <c r="M16" s="12">
        <f t="shared" si="1"/>
        <v>100</v>
      </c>
      <c r="N16" s="1" t="s">
        <v>59</v>
      </c>
    </row>
    <row r="17" spans="1:14" ht="15.75" x14ac:dyDescent="0.25">
      <c r="A17" s="13">
        <v>10</v>
      </c>
      <c r="B17" s="12">
        <f t="shared" si="0"/>
        <v>6</v>
      </c>
      <c r="C17" s="14">
        <v>1010</v>
      </c>
      <c r="D17" s="12">
        <f>'[4]ПервПом 1'!K18</f>
        <v>20</v>
      </c>
      <c r="E17" s="12">
        <f>'[4]ПервПом 2'!H18</f>
        <v>0</v>
      </c>
      <c r="F17" s="12">
        <f>[4]СИЗ!N20</f>
        <v>14</v>
      </c>
      <c r="G17" s="12">
        <f>[4]БОП!M18</f>
        <v>20</v>
      </c>
      <c r="H17" s="12">
        <f>[4]АК!N20</f>
        <v>7</v>
      </c>
      <c r="I17" s="12">
        <f>[4]Акватория!K18</f>
        <v>20</v>
      </c>
      <c r="J17" s="12">
        <f>[4]ТИР!H18</f>
        <v>5</v>
      </c>
      <c r="K17" s="12">
        <f>[4]АзимутВысота!H18</f>
        <v>4</v>
      </c>
      <c r="L17" s="12">
        <f>[4]Патроны!H18</f>
        <v>0</v>
      </c>
      <c r="M17" s="12">
        <f t="shared" si="1"/>
        <v>90</v>
      </c>
      <c r="N17" s="1" t="s">
        <v>56</v>
      </c>
    </row>
    <row r="18" spans="1:14" ht="18" x14ac:dyDescent="0.25">
      <c r="A18" s="11" t="s">
        <v>6</v>
      </c>
      <c r="B18" s="11"/>
      <c r="D18" s="48"/>
      <c r="E18" s="48"/>
      <c r="F18" s="48"/>
      <c r="G18" s="48" t="s">
        <v>21</v>
      </c>
      <c r="H18" s="48"/>
      <c r="I18" s="48"/>
      <c r="J18" s="39"/>
      <c r="K18" s="39"/>
      <c r="L18" s="39"/>
    </row>
    <row r="19" spans="1:14" ht="18" x14ac:dyDescent="0.25">
      <c r="A19" s="11" t="s">
        <v>7</v>
      </c>
      <c r="B19" s="11"/>
      <c r="D19" s="48"/>
      <c r="E19" s="48"/>
      <c r="F19" s="48"/>
      <c r="G19" s="48" t="s">
        <v>101</v>
      </c>
      <c r="H19" s="48"/>
      <c r="I19" s="48"/>
      <c r="J19" s="39"/>
      <c r="K19" s="39"/>
      <c r="L19" s="39"/>
    </row>
    <row r="20" spans="1:14" ht="15.75" x14ac:dyDescent="0.25">
      <c r="D20" s="48"/>
      <c r="E20" s="48"/>
      <c r="F20" s="48"/>
      <c r="G20" s="48" t="s">
        <v>102</v>
      </c>
      <c r="H20" s="48"/>
      <c r="I20" s="48"/>
      <c r="J20" s="39"/>
      <c r="K20" s="39"/>
      <c r="L20" s="39"/>
    </row>
    <row r="21" spans="1:14" ht="15.75" x14ac:dyDescent="0.25">
      <c r="D21" s="48"/>
      <c r="E21" s="48"/>
      <c r="F21" s="48"/>
      <c r="G21" s="44" t="s">
        <v>103</v>
      </c>
      <c r="H21" s="44"/>
      <c r="I21" s="44"/>
      <c r="J21" s="39"/>
      <c r="K21" s="39"/>
      <c r="L21" s="39"/>
    </row>
    <row r="22" spans="1:14" ht="15.75" x14ac:dyDescent="0.25">
      <c r="D22" s="48"/>
      <c r="E22" s="48"/>
      <c r="F22" s="48"/>
      <c r="G22" s="44" t="s">
        <v>104</v>
      </c>
      <c r="H22" s="44"/>
      <c r="I22" s="44"/>
      <c r="J22" s="39"/>
      <c r="K22" s="39"/>
      <c r="L22" s="39"/>
    </row>
    <row r="23" spans="1:14" ht="15.75" x14ac:dyDescent="0.25">
      <c r="D23" s="48"/>
      <c r="E23" s="48"/>
      <c r="F23" s="48"/>
      <c r="G23" s="44" t="s">
        <v>105</v>
      </c>
      <c r="H23" s="44"/>
      <c r="I23" s="44"/>
      <c r="J23" s="39"/>
      <c r="K23" s="39"/>
      <c r="L23" s="39"/>
    </row>
    <row r="24" spans="1:14" ht="15.75" x14ac:dyDescent="0.25">
      <c r="D24" s="48"/>
      <c r="E24" s="48"/>
      <c r="F24" s="48"/>
      <c r="G24" s="44"/>
      <c r="H24" s="44"/>
      <c r="I24" s="44"/>
      <c r="J24" s="39"/>
      <c r="K24" s="39"/>
      <c r="L24" s="39"/>
    </row>
    <row r="25" spans="1:14" ht="15.75" x14ac:dyDescent="0.25">
      <c r="D25" s="48"/>
      <c r="E25" s="48"/>
      <c r="F25" s="48"/>
      <c r="G25" s="44"/>
      <c r="H25" s="44"/>
      <c r="I25" s="44"/>
      <c r="J25" s="39"/>
      <c r="K25" s="39"/>
      <c r="L25" s="39"/>
    </row>
  </sheetData>
  <mergeCells count="18">
    <mergeCell ref="E2:G2"/>
    <mergeCell ref="D4:E4"/>
    <mergeCell ref="D18:F18"/>
    <mergeCell ref="G18:I18"/>
    <mergeCell ref="D19:F19"/>
    <mergeCell ref="G19:I19"/>
    <mergeCell ref="D20:F20"/>
    <mergeCell ref="G20:I20"/>
    <mergeCell ref="D21:F21"/>
    <mergeCell ref="G21:I21"/>
    <mergeCell ref="D22:F22"/>
    <mergeCell ref="G22:I22"/>
    <mergeCell ref="D23:F23"/>
    <mergeCell ref="G23:I23"/>
    <mergeCell ref="D24:F24"/>
    <mergeCell ref="G24:I24"/>
    <mergeCell ref="D25:F25"/>
    <mergeCell ref="G25:I25"/>
  </mergeCells>
  <phoneticPr fontId="10" type="noConversion"/>
  <pageMargins left="0.7" right="0.7" top="0.75" bottom="0.75" header="0.3" footer="0.3"/>
  <pageSetup paperSize="9" scale="60" orientation="portrait" horizontalDpi="4294967293" r:id="rId1"/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opLeftCell="A22" zoomScaleNormal="100" zoomScaleSheetLayoutView="85" workbookViewId="0">
      <selection activeCell="M36" sqref="M36"/>
    </sheetView>
  </sheetViews>
  <sheetFormatPr defaultRowHeight="15" x14ac:dyDescent="0.25"/>
  <cols>
    <col min="1" max="1" width="6.7109375" customWidth="1"/>
    <col min="2" max="2" width="7.28515625" hidden="1" customWidth="1"/>
    <col min="4" max="4" width="16.28515625" bestFit="1" customWidth="1"/>
    <col min="5" max="5" width="15" bestFit="1" customWidth="1"/>
    <col min="7" max="7" width="22" bestFit="1" customWidth="1"/>
    <col min="8" max="8" width="9.28515625" hidden="1" customWidth="1"/>
    <col min="9" max="9" width="7" hidden="1" customWidth="1"/>
  </cols>
  <sheetData>
    <row r="1" spans="1:9" ht="15.75" x14ac:dyDescent="0.25">
      <c r="A1" s="50" t="s">
        <v>127</v>
      </c>
      <c r="B1" s="50"/>
      <c r="C1" s="50"/>
      <c r="D1" s="50"/>
      <c r="E1" s="50"/>
      <c r="F1" s="50"/>
      <c r="G1" s="50"/>
    </row>
    <row r="2" spans="1:9" ht="15.75" x14ac:dyDescent="0.25">
      <c r="A2" s="3" t="s">
        <v>138</v>
      </c>
      <c r="B2" s="20"/>
      <c r="C2" s="6"/>
      <c r="D2" s="3"/>
      <c r="E2" s="20"/>
    </row>
    <row r="3" spans="1:9" ht="15.75" x14ac:dyDescent="0.25">
      <c r="A3" s="3" t="s">
        <v>10</v>
      </c>
      <c r="B3" s="3"/>
      <c r="C3" s="7"/>
      <c r="D3" s="7" t="s">
        <v>15</v>
      </c>
      <c r="E3" s="15" t="s">
        <v>18</v>
      </c>
    </row>
    <row r="4" spans="1:9" ht="15.75" x14ac:dyDescent="0.25">
      <c r="A4" s="7" t="s">
        <v>11</v>
      </c>
      <c r="B4" s="7"/>
      <c r="C4" s="6"/>
      <c r="D4" s="46" t="s">
        <v>128</v>
      </c>
      <c r="E4" s="46"/>
    </row>
    <row r="5" spans="1:9" ht="15.75" x14ac:dyDescent="0.25">
      <c r="A5" s="49" t="s">
        <v>12</v>
      </c>
      <c r="B5" s="49"/>
      <c r="C5" s="49"/>
      <c r="D5" s="19">
        <v>9</v>
      </c>
    </row>
    <row r="7" spans="1:9" ht="30" x14ac:dyDescent="0.25">
      <c r="A7" s="35" t="s">
        <v>0</v>
      </c>
      <c r="B7" s="35" t="s">
        <v>13</v>
      </c>
      <c r="C7" s="35" t="s">
        <v>2</v>
      </c>
      <c r="D7" s="36" t="s">
        <v>129</v>
      </c>
      <c r="E7" s="36" t="s">
        <v>130</v>
      </c>
      <c r="F7" s="35" t="s">
        <v>5</v>
      </c>
      <c r="G7" s="35" t="s">
        <v>3</v>
      </c>
      <c r="H7">
        <f>MIN(H9:H11,H14:H15,H17,H24,H39:H40,H42:H43,H45:H47,H49,H51:H52)</f>
        <v>154</v>
      </c>
      <c r="I7" s="42">
        <f>SUM(I8:I54)</f>
        <v>17</v>
      </c>
    </row>
    <row r="8" spans="1:9" ht="15.75" x14ac:dyDescent="0.25">
      <c r="A8" s="14">
        <v>1</v>
      </c>
      <c r="B8" s="12">
        <f t="shared" ref="B8:B25" si="0">_xlfn.RANK.EQ(F8,$F$8:$F$54,0)</f>
        <v>22</v>
      </c>
      <c r="C8" s="14">
        <v>901</v>
      </c>
      <c r="D8" s="12">
        <f>VLOOKUP(C8,'теория 9 кл'!$D$8:$K$54,8,0)</f>
        <v>87</v>
      </c>
      <c r="E8" s="12">
        <f>VLOOKUP(C8,'Практика 9 кл'!$C$8:$J$54,8,0)</f>
        <v>50</v>
      </c>
      <c r="F8" s="12">
        <f t="shared" ref="F8:F25" si="1">SUM(D8:E8)</f>
        <v>137</v>
      </c>
      <c r="G8" s="1" t="s">
        <v>92</v>
      </c>
      <c r="H8">
        <f>IF(F8&gt;149,F8,0)</f>
        <v>0</v>
      </c>
      <c r="I8" s="42">
        <f>IF(H8&gt;0,1,0)</f>
        <v>0</v>
      </c>
    </row>
    <row r="9" spans="1:9" ht="15.75" x14ac:dyDescent="0.25">
      <c r="A9" s="14">
        <v>2</v>
      </c>
      <c r="B9" s="12">
        <f t="shared" si="0"/>
        <v>17</v>
      </c>
      <c r="C9" s="14">
        <v>902</v>
      </c>
      <c r="D9" s="12">
        <f>VLOOKUP(C9,'теория 9 кл'!$D$8:$K$54,8,0)</f>
        <v>66</v>
      </c>
      <c r="E9" s="12">
        <f>VLOOKUP(C9,'Практика 9 кл'!$C$8:$J$54,8,0)</f>
        <v>88</v>
      </c>
      <c r="F9" s="12">
        <f t="shared" si="1"/>
        <v>154</v>
      </c>
      <c r="G9" s="1" t="s">
        <v>77</v>
      </c>
      <c r="H9">
        <f>IF(F9&gt;149,F9,0)</f>
        <v>154</v>
      </c>
      <c r="I9" s="42">
        <f t="shared" ref="I9:I24" si="2">IF(H9&gt;0,1,0)</f>
        <v>1</v>
      </c>
    </row>
    <row r="10" spans="1:9" ht="15.75" x14ac:dyDescent="0.25">
      <c r="A10" s="14">
        <v>3</v>
      </c>
      <c r="B10" s="12">
        <f t="shared" si="0"/>
        <v>14</v>
      </c>
      <c r="C10" s="14">
        <v>903</v>
      </c>
      <c r="D10" s="12">
        <f>VLOOKUP(C10,'теория 9 кл'!$D$8:$K$54,8,0)</f>
        <v>58</v>
      </c>
      <c r="E10" s="12">
        <f>VLOOKUP(C10,'Практика 9 кл'!$C$8:$J$54,8,0)</f>
        <v>110</v>
      </c>
      <c r="F10" s="12">
        <f t="shared" si="1"/>
        <v>168</v>
      </c>
      <c r="G10" s="1" t="s">
        <v>100</v>
      </c>
      <c r="H10">
        <f>IF(F10&gt;149,F10,0)</f>
        <v>168</v>
      </c>
      <c r="I10" s="42">
        <f t="shared" si="2"/>
        <v>1</v>
      </c>
    </row>
    <row r="11" spans="1:9" ht="15.75" x14ac:dyDescent="0.25">
      <c r="A11" s="14">
        <v>4</v>
      </c>
      <c r="B11" s="12">
        <f t="shared" si="0"/>
        <v>16</v>
      </c>
      <c r="C11" s="14">
        <v>904</v>
      </c>
      <c r="D11" s="12">
        <f>VLOOKUP(C11,'теория 9 кл'!$D$8:$K$54,8,0)</f>
        <v>60</v>
      </c>
      <c r="E11" s="12">
        <f>VLOOKUP(C11,'Практика 9 кл'!$C$8:$J$54,8,0)</f>
        <v>104</v>
      </c>
      <c r="F11" s="12">
        <f t="shared" si="1"/>
        <v>164</v>
      </c>
      <c r="G11" s="1" t="s">
        <v>63</v>
      </c>
      <c r="H11">
        <f>IF(F11&gt;149,F11,0)</f>
        <v>164</v>
      </c>
      <c r="I11" s="42">
        <f t="shared" si="2"/>
        <v>1</v>
      </c>
    </row>
    <row r="12" spans="1:9" ht="15.75" x14ac:dyDescent="0.25">
      <c r="A12" s="14">
        <v>5</v>
      </c>
      <c r="B12" s="12">
        <f t="shared" si="0"/>
        <v>29</v>
      </c>
      <c r="C12" s="14">
        <v>905</v>
      </c>
      <c r="D12" s="12">
        <f>VLOOKUP(C12,'теория 9 кл'!$D$8:$K$54,8,0)</f>
        <v>78</v>
      </c>
      <c r="E12" s="12">
        <f>VLOOKUP(C12,'Практика 9 кл'!$C$8:$J$54,8,0)</f>
        <v>37</v>
      </c>
      <c r="F12" s="12">
        <f t="shared" si="1"/>
        <v>115</v>
      </c>
      <c r="G12" s="1" t="s">
        <v>90</v>
      </c>
      <c r="H12">
        <f>IF(F12&gt;149,F12,0)</f>
        <v>0</v>
      </c>
      <c r="I12" s="42">
        <f t="shared" si="2"/>
        <v>0</v>
      </c>
    </row>
    <row r="13" spans="1:9" ht="15.75" x14ac:dyDescent="0.25">
      <c r="A13" s="14">
        <v>6</v>
      </c>
      <c r="B13" s="12">
        <f t="shared" si="0"/>
        <v>20</v>
      </c>
      <c r="C13" s="14">
        <v>906</v>
      </c>
      <c r="D13" s="12">
        <f>VLOOKUP(C13,'теория 9 кл'!$D$8:$K$54,8,0)</f>
        <v>55</v>
      </c>
      <c r="E13" s="12">
        <f>VLOOKUP(C13,'Практика 9 кл'!$C$8:$J$54,8,0)</f>
        <v>88</v>
      </c>
      <c r="F13" s="12">
        <f t="shared" si="1"/>
        <v>143</v>
      </c>
      <c r="G13" s="1" t="s">
        <v>83</v>
      </c>
      <c r="H13">
        <f>IF(F13&gt;149,F13,0)</f>
        <v>0</v>
      </c>
      <c r="I13" s="42">
        <f t="shared" si="2"/>
        <v>0</v>
      </c>
    </row>
    <row r="14" spans="1:9" ht="15.75" x14ac:dyDescent="0.25">
      <c r="A14" s="14">
        <v>7</v>
      </c>
      <c r="B14" s="12">
        <f t="shared" si="0"/>
        <v>4</v>
      </c>
      <c r="C14" s="14">
        <v>908</v>
      </c>
      <c r="D14" s="12">
        <f>VLOOKUP(C14,'теория 9 кл'!$D$8:$K$54,8,0)</f>
        <v>89</v>
      </c>
      <c r="E14" s="12">
        <f>VLOOKUP(C14,'Практика 9 кл'!$C$8:$J$54,8,0)</f>
        <v>116</v>
      </c>
      <c r="F14" s="12">
        <f t="shared" si="1"/>
        <v>205</v>
      </c>
      <c r="G14" s="1" t="s">
        <v>97</v>
      </c>
      <c r="H14">
        <f>IF(F14&gt;149,F14,0)</f>
        <v>205</v>
      </c>
      <c r="I14" s="42">
        <f t="shared" si="2"/>
        <v>1</v>
      </c>
    </row>
    <row r="15" spans="1:9" ht="15.75" x14ac:dyDescent="0.25">
      <c r="A15" s="14">
        <v>8</v>
      </c>
      <c r="B15" s="12">
        <f t="shared" si="0"/>
        <v>2</v>
      </c>
      <c r="C15" s="14">
        <v>909</v>
      </c>
      <c r="D15" s="12">
        <f>VLOOKUP(C15,'теория 9 кл'!$D$8:$K$54,8,0)</f>
        <v>85</v>
      </c>
      <c r="E15" s="12">
        <f>VLOOKUP(C15,'Практика 9 кл'!$C$8:$J$54,8,0)</f>
        <v>131</v>
      </c>
      <c r="F15" s="12">
        <f t="shared" si="1"/>
        <v>216</v>
      </c>
      <c r="G15" s="1" t="s">
        <v>64</v>
      </c>
      <c r="H15">
        <f>IF(F15&gt;149,F15,0)</f>
        <v>216</v>
      </c>
      <c r="I15" s="42">
        <f t="shared" si="2"/>
        <v>1</v>
      </c>
    </row>
    <row r="16" spans="1:9" ht="15.75" x14ac:dyDescent="0.25">
      <c r="A16" s="14">
        <v>9</v>
      </c>
      <c r="B16" s="12">
        <f t="shared" si="0"/>
        <v>34</v>
      </c>
      <c r="C16" s="33">
        <v>944</v>
      </c>
      <c r="D16" s="12">
        <f>VLOOKUP(C16,'теория 9 кл'!$D$8:$K$54,8,0)</f>
        <v>41</v>
      </c>
      <c r="E16" s="12">
        <f>VLOOKUP(C16,'Практика 9 кл'!$C$8:$J$54,8,0)</f>
        <v>30</v>
      </c>
      <c r="F16" s="12">
        <f t="shared" si="1"/>
        <v>71</v>
      </c>
      <c r="G16" s="1" t="s">
        <v>27</v>
      </c>
      <c r="H16">
        <f>IF(F16&gt;149,F16,0)</f>
        <v>0</v>
      </c>
      <c r="I16" s="42">
        <f t="shared" si="2"/>
        <v>0</v>
      </c>
    </row>
    <row r="17" spans="1:9" ht="15.75" x14ac:dyDescent="0.25">
      <c r="A17" s="14">
        <v>10</v>
      </c>
      <c r="B17" s="12">
        <f t="shared" si="0"/>
        <v>3</v>
      </c>
      <c r="C17" s="33">
        <v>910</v>
      </c>
      <c r="D17" s="12">
        <f>VLOOKUP(C17,'теория 9 кл'!$D$8:$K$54,8,0)</f>
        <v>89</v>
      </c>
      <c r="E17" s="12">
        <f>VLOOKUP(C17,'Практика 9 кл'!$C$8:$J$54,8,0)</f>
        <v>123</v>
      </c>
      <c r="F17" s="12">
        <f t="shared" si="1"/>
        <v>212</v>
      </c>
      <c r="G17" s="1" t="s">
        <v>65</v>
      </c>
      <c r="H17">
        <f>IF(F17&gt;149,F17,0)</f>
        <v>212</v>
      </c>
      <c r="I17" s="42">
        <f t="shared" si="2"/>
        <v>1</v>
      </c>
    </row>
    <row r="18" spans="1:9" ht="15.75" x14ac:dyDescent="0.25">
      <c r="A18" s="14">
        <v>11</v>
      </c>
      <c r="B18" s="12">
        <f t="shared" si="0"/>
        <v>18</v>
      </c>
      <c r="C18" s="14">
        <v>912</v>
      </c>
      <c r="D18" s="12">
        <f>VLOOKUP(C18,'теория 9 кл'!$D$8:$K$54,8,0)</f>
        <v>52</v>
      </c>
      <c r="E18" s="12">
        <f>VLOOKUP(C18,'Практика 9 кл'!$C$8:$J$54,8,0)</f>
        <v>94</v>
      </c>
      <c r="F18" s="12">
        <f t="shared" si="1"/>
        <v>146</v>
      </c>
      <c r="G18" s="1" t="s">
        <v>70</v>
      </c>
      <c r="H18">
        <f>IF(F18&gt;149,F18,0)</f>
        <v>0</v>
      </c>
      <c r="I18" s="42">
        <f t="shared" si="2"/>
        <v>0</v>
      </c>
    </row>
    <row r="19" spans="1:9" ht="15.75" x14ac:dyDescent="0.25">
      <c r="A19" s="14">
        <v>12</v>
      </c>
      <c r="B19" s="12">
        <f t="shared" si="0"/>
        <v>35</v>
      </c>
      <c r="C19" s="14">
        <v>913</v>
      </c>
      <c r="D19" s="12">
        <f>VLOOKUP(C19,'теория 9 кл'!$D$8:$K$54,8,0)</f>
        <v>56</v>
      </c>
      <c r="E19" s="12">
        <f>VLOOKUP(C19,'Практика 9 кл'!$C$8:$J$54,8,0)</f>
        <v>0</v>
      </c>
      <c r="F19" s="12">
        <f t="shared" si="1"/>
        <v>56</v>
      </c>
      <c r="G19" s="1" t="s">
        <v>74</v>
      </c>
      <c r="H19">
        <f>IF(F19&gt;149,F19,0)</f>
        <v>0</v>
      </c>
      <c r="I19" s="42">
        <f t="shared" si="2"/>
        <v>0</v>
      </c>
    </row>
    <row r="20" spans="1:9" ht="15.75" x14ac:dyDescent="0.25">
      <c r="A20" s="14">
        <v>13</v>
      </c>
      <c r="B20" s="12">
        <f t="shared" si="0"/>
        <v>19</v>
      </c>
      <c r="C20" s="14">
        <v>914</v>
      </c>
      <c r="D20" s="12">
        <f>VLOOKUP(C20,'теория 9 кл'!$D$8:$K$54,8,0)</f>
        <v>64</v>
      </c>
      <c r="E20" s="12">
        <f>VLOOKUP(C20,'Практика 9 кл'!$C$8:$J$54,8,0)</f>
        <v>80</v>
      </c>
      <c r="F20" s="12">
        <f t="shared" si="1"/>
        <v>144</v>
      </c>
      <c r="G20" s="1" t="s">
        <v>73</v>
      </c>
      <c r="H20">
        <f>IF(F20&gt;149,F20,0)</f>
        <v>0</v>
      </c>
      <c r="I20" s="42">
        <f t="shared" si="2"/>
        <v>0</v>
      </c>
    </row>
    <row r="21" spans="1:9" ht="15.75" x14ac:dyDescent="0.25">
      <c r="A21" s="14">
        <v>14</v>
      </c>
      <c r="B21" s="12">
        <f t="shared" si="0"/>
        <v>24</v>
      </c>
      <c r="C21" s="14">
        <v>918</v>
      </c>
      <c r="D21" s="12">
        <f>VLOOKUP(C21,'теория 9 кл'!$D$8:$K$54,8,0)</f>
        <v>53</v>
      </c>
      <c r="E21" s="12">
        <f>VLOOKUP(C21,'Практика 9 кл'!$C$8:$J$54,8,0)</f>
        <v>81</v>
      </c>
      <c r="F21" s="12">
        <f t="shared" si="1"/>
        <v>134</v>
      </c>
      <c r="G21" s="1" t="s">
        <v>68</v>
      </c>
      <c r="H21">
        <f>IF(F21&gt;149,F21,0)</f>
        <v>0</v>
      </c>
      <c r="I21" s="42">
        <f t="shared" si="2"/>
        <v>0</v>
      </c>
    </row>
    <row r="22" spans="1:9" ht="15.75" x14ac:dyDescent="0.25">
      <c r="A22" s="14">
        <v>15</v>
      </c>
      <c r="B22" s="12">
        <f t="shared" si="0"/>
        <v>33</v>
      </c>
      <c r="C22" s="14">
        <v>919</v>
      </c>
      <c r="D22" s="12">
        <f>VLOOKUP(C22,'теория 9 кл'!$D$8:$K$54,8,0)</f>
        <v>49</v>
      </c>
      <c r="E22" s="12">
        <f>VLOOKUP(C22,'Практика 9 кл'!$C$8:$J$54,8,0)</f>
        <v>35</v>
      </c>
      <c r="F22" s="12">
        <f t="shared" si="1"/>
        <v>84</v>
      </c>
      <c r="G22" s="1" t="s">
        <v>81</v>
      </c>
      <c r="H22">
        <f>IF(F22&gt;149,F22,0)</f>
        <v>0</v>
      </c>
      <c r="I22" s="42">
        <f t="shared" si="2"/>
        <v>0</v>
      </c>
    </row>
    <row r="23" spans="1:9" ht="15.75" x14ac:dyDescent="0.25">
      <c r="A23" s="14">
        <v>16</v>
      </c>
      <c r="B23" s="12">
        <f t="shared" si="0"/>
        <v>25</v>
      </c>
      <c r="C23" s="14">
        <v>943</v>
      </c>
      <c r="D23" s="12">
        <f>VLOOKUP(C23,'теория 9 кл'!$D$8:$K$54,8,0)</f>
        <v>64</v>
      </c>
      <c r="E23" s="12">
        <f>VLOOKUP(C23,'Практика 9 кл'!$C$8:$J$54,8,0)</f>
        <v>69</v>
      </c>
      <c r="F23" s="12">
        <f t="shared" si="1"/>
        <v>133</v>
      </c>
      <c r="G23" s="1" t="s">
        <v>24</v>
      </c>
      <c r="H23">
        <f>IF(F23&gt;149,F23,0)</f>
        <v>0</v>
      </c>
      <c r="I23" s="42">
        <f t="shared" si="2"/>
        <v>0</v>
      </c>
    </row>
    <row r="24" spans="1:9" ht="15.75" x14ac:dyDescent="0.25">
      <c r="A24" s="14">
        <v>17</v>
      </c>
      <c r="B24" s="12">
        <f t="shared" si="0"/>
        <v>1</v>
      </c>
      <c r="C24" s="14">
        <v>920</v>
      </c>
      <c r="D24" s="12">
        <f>VLOOKUP(C24,'теория 9 кл'!$D$8:$K$54,8,0)</f>
        <v>72</v>
      </c>
      <c r="E24" s="12">
        <f>VLOOKUP(C24,'Практика 9 кл'!$C$8:$J$54,8,0)</f>
        <v>147</v>
      </c>
      <c r="F24" s="12">
        <f t="shared" si="1"/>
        <v>219</v>
      </c>
      <c r="G24" s="1" t="s">
        <v>85</v>
      </c>
      <c r="H24">
        <f>IF(F24&gt;149,F24,0)</f>
        <v>219</v>
      </c>
      <c r="I24" s="42">
        <f t="shared" si="2"/>
        <v>1</v>
      </c>
    </row>
    <row r="25" spans="1:9" ht="15.75" x14ac:dyDescent="0.25">
      <c r="A25" s="14">
        <v>18</v>
      </c>
      <c r="B25" s="12">
        <f t="shared" si="0"/>
        <v>28</v>
      </c>
      <c r="C25" s="14">
        <v>921</v>
      </c>
      <c r="D25" s="12">
        <f>VLOOKUP(C25,'теория 9 кл'!$D$8:$K$54,8,0)</f>
        <v>56</v>
      </c>
      <c r="E25" s="12">
        <f>VLOOKUP(C25,'Практика 9 кл'!$C$8:$J$54,8,0)</f>
        <v>67</v>
      </c>
      <c r="F25" s="12">
        <f t="shared" si="1"/>
        <v>123</v>
      </c>
      <c r="G25" s="1" t="s">
        <v>98</v>
      </c>
      <c r="H25">
        <f>IF(F25&gt;149,F25,0)</f>
        <v>0</v>
      </c>
      <c r="I25" s="42">
        <f>IF(H25&gt;0,1,0)</f>
        <v>0</v>
      </c>
    </row>
    <row r="26" spans="1:9" ht="18" x14ac:dyDescent="0.25">
      <c r="A26" s="11" t="s">
        <v>6</v>
      </c>
      <c r="B26" s="11"/>
      <c r="D26" s="48"/>
      <c r="E26" s="48"/>
      <c r="F26" s="48" t="s">
        <v>21</v>
      </c>
      <c r="G26" s="48"/>
    </row>
    <row r="27" spans="1:9" ht="18" x14ac:dyDescent="0.25">
      <c r="A27" s="11" t="s">
        <v>7</v>
      </c>
      <c r="B27" s="11"/>
      <c r="D27" s="48"/>
      <c r="E27" s="48"/>
      <c r="F27" s="48" t="s">
        <v>108</v>
      </c>
      <c r="G27" s="48"/>
    </row>
    <row r="28" spans="1:9" ht="15.75" x14ac:dyDescent="0.25">
      <c r="D28" s="48"/>
      <c r="E28" s="48"/>
      <c r="F28" s="48" t="s">
        <v>109</v>
      </c>
      <c r="G28" s="48"/>
    </row>
    <row r="29" spans="1:9" ht="15.75" x14ac:dyDescent="0.25">
      <c r="D29" s="44"/>
      <c r="E29" s="44"/>
      <c r="F29" s="44" t="s">
        <v>112</v>
      </c>
      <c r="G29" s="44"/>
    </row>
    <row r="30" spans="1:9" ht="15.75" x14ac:dyDescent="0.25">
      <c r="A30" s="22"/>
      <c r="B30" s="24"/>
      <c r="C30" s="22"/>
      <c r="D30" s="24"/>
      <c r="E30" s="24"/>
      <c r="F30" s="24"/>
      <c r="G30" s="10"/>
    </row>
    <row r="31" spans="1:9" ht="15.75" x14ac:dyDescent="0.25">
      <c r="A31" s="50" t="s">
        <v>127</v>
      </c>
      <c r="B31" s="50"/>
      <c r="C31" s="50"/>
      <c r="D31" s="50"/>
      <c r="E31" s="50"/>
      <c r="F31" s="50"/>
      <c r="G31" s="50"/>
    </row>
    <row r="32" spans="1:9" ht="15.75" x14ac:dyDescent="0.25">
      <c r="A32" s="3" t="s">
        <v>138</v>
      </c>
      <c r="B32" s="20"/>
      <c r="C32" s="6"/>
      <c r="D32" s="3"/>
      <c r="E32" s="20"/>
      <c r="F32" s="27"/>
      <c r="G32" s="28"/>
    </row>
    <row r="33" spans="1:9" ht="15.75" x14ac:dyDescent="0.25">
      <c r="A33" s="3" t="s">
        <v>10</v>
      </c>
      <c r="B33" s="3"/>
      <c r="C33" s="7"/>
      <c r="D33" s="7" t="s">
        <v>15</v>
      </c>
      <c r="E33" s="15" t="s">
        <v>18</v>
      </c>
      <c r="F33" s="27"/>
      <c r="G33" s="28"/>
    </row>
    <row r="34" spans="1:9" ht="15.75" x14ac:dyDescent="0.25">
      <c r="A34" s="7" t="s">
        <v>11</v>
      </c>
      <c r="B34" s="7"/>
      <c r="C34" s="6"/>
      <c r="D34" s="46" t="s">
        <v>128</v>
      </c>
      <c r="E34" s="46"/>
      <c r="F34" s="27"/>
      <c r="G34" s="28"/>
    </row>
    <row r="35" spans="1:9" ht="15.75" x14ac:dyDescent="0.25">
      <c r="A35" s="49" t="s">
        <v>12</v>
      </c>
      <c r="B35" s="49"/>
      <c r="C35" s="49"/>
      <c r="D35" s="19">
        <v>9</v>
      </c>
      <c r="F35" s="27"/>
      <c r="G35" s="28"/>
    </row>
    <row r="36" spans="1:9" ht="30" x14ac:dyDescent="0.25">
      <c r="A36" s="35" t="s">
        <v>0</v>
      </c>
      <c r="B36" s="35" t="s">
        <v>13</v>
      </c>
      <c r="C36" s="35" t="s">
        <v>2</v>
      </c>
      <c r="D36" s="36" t="s">
        <v>129</v>
      </c>
      <c r="E36" s="36" t="s">
        <v>130</v>
      </c>
      <c r="F36" s="35" t="s">
        <v>5</v>
      </c>
      <c r="G36" s="35" t="s">
        <v>3</v>
      </c>
    </row>
    <row r="37" spans="1:9" ht="15.75" x14ac:dyDescent="0.25">
      <c r="A37" s="14">
        <v>19</v>
      </c>
      <c r="B37" s="12">
        <f t="shared" ref="B37:B54" si="3">_xlfn.RANK.EQ(F37,$F$8:$F$54,0)</f>
        <v>27</v>
      </c>
      <c r="C37" s="14">
        <v>923</v>
      </c>
      <c r="D37" s="12">
        <f>VLOOKUP(C37,'теория 9 кл'!$D$8:$K$54,8,0)</f>
        <v>80</v>
      </c>
      <c r="E37" s="12">
        <f>VLOOKUP(C37,'Практика 9 кл'!$C$8:$J$54,8,0)</f>
        <v>45</v>
      </c>
      <c r="F37" s="12">
        <f t="shared" ref="F37:F54" si="4">SUM(D37:E37)</f>
        <v>125</v>
      </c>
      <c r="G37" s="1" t="s">
        <v>94</v>
      </c>
      <c r="H37">
        <f>IF(F37&gt;149,F37,0)</f>
        <v>0</v>
      </c>
      <c r="I37" s="42">
        <f t="shared" ref="I37:I54" si="5">IF(H37&gt;0,1,0)</f>
        <v>0</v>
      </c>
    </row>
    <row r="38" spans="1:9" ht="15.75" x14ac:dyDescent="0.25">
      <c r="A38" s="14">
        <v>20</v>
      </c>
      <c r="B38" s="12">
        <f t="shared" si="3"/>
        <v>25</v>
      </c>
      <c r="C38" s="14">
        <v>925</v>
      </c>
      <c r="D38" s="12">
        <f>VLOOKUP(C38,'теория 9 кл'!$D$8:$K$54,8,0)</f>
        <v>58</v>
      </c>
      <c r="E38" s="12">
        <f>VLOOKUP(C38,'Практика 9 кл'!$C$8:$J$54,8,0)</f>
        <v>75</v>
      </c>
      <c r="F38" s="12">
        <f t="shared" si="4"/>
        <v>133</v>
      </c>
      <c r="G38" s="1" t="s">
        <v>60</v>
      </c>
      <c r="H38">
        <f>IF(F38&gt;149,F38,0)</f>
        <v>0</v>
      </c>
      <c r="I38" s="42">
        <f t="shared" si="5"/>
        <v>0</v>
      </c>
    </row>
    <row r="39" spans="1:9" ht="15.75" x14ac:dyDescent="0.25">
      <c r="A39" s="14">
        <v>21</v>
      </c>
      <c r="B39" s="12">
        <f t="shared" si="3"/>
        <v>9</v>
      </c>
      <c r="C39" s="14">
        <v>927</v>
      </c>
      <c r="D39" s="12">
        <f>VLOOKUP(C39,'теория 9 кл'!$D$8:$K$54,8,0)</f>
        <v>82</v>
      </c>
      <c r="E39" s="12">
        <f>VLOOKUP(C39,'Практика 9 кл'!$C$8:$J$54,8,0)</f>
        <v>99</v>
      </c>
      <c r="F39" s="12">
        <f t="shared" si="4"/>
        <v>181</v>
      </c>
      <c r="G39" s="1" t="s">
        <v>95</v>
      </c>
      <c r="H39">
        <f>IF(F39&gt;149,F39,0)</f>
        <v>181</v>
      </c>
      <c r="I39" s="42">
        <f t="shared" si="5"/>
        <v>1</v>
      </c>
    </row>
    <row r="40" spans="1:9" ht="15.75" x14ac:dyDescent="0.25">
      <c r="A40" s="14">
        <v>22</v>
      </c>
      <c r="B40" s="12">
        <f t="shared" si="3"/>
        <v>7</v>
      </c>
      <c r="C40" s="14">
        <v>928</v>
      </c>
      <c r="D40" s="12">
        <f>VLOOKUP(C40,'теория 9 кл'!$D$8:$K$54,8,0)</f>
        <v>72</v>
      </c>
      <c r="E40" s="12">
        <f>VLOOKUP(C40,'Практика 9 кл'!$C$8:$J$54,8,0)</f>
        <v>117</v>
      </c>
      <c r="F40" s="12">
        <f t="shared" si="4"/>
        <v>189</v>
      </c>
      <c r="G40" s="1" t="s">
        <v>86</v>
      </c>
      <c r="H40">
        <f>IF(F40&gt;149,F40,0)</f>
        <v>189</v>
      </c>
      <c r="I40" s="42">
        <f>IF(H40&gt;0,1,0)</f>
        <v>1</v>
      </c>
    </row>
    <row r="41" spans="1:9" ht="15.75" x14ac:dyDescent="0.25">
      <c r="A41" s="14">
        <v>23</v>
      </c>
      <c r="B41" s="12">
        <f t="shared" si="3"/>
        <v>32</v>
      </c>
      <c r="C41" s="14">
        <v>929</v>
      </c>
      <c r="D41" s="12">
        <f>VLOOKUP(C41,'теория 9 кл'!$D$8:$K$54,8,0)</f>
        <v>59</v>
      </c>
      <c r="E41" s="12">
        <f>VLOOKUP(C41,'Практика 9 кл'!$C$8:$J$54,8,0)</f>
        <v>31</v>
      </c>
      <c r="F41" s="12">
        <f t="shared" si="4"/>
        <v>90</v>
      </c>
      <c r="G41" s="1" t="s">
        <v>93</v>
      </c>
      <c r="H41">
        <f>IF(F41&gt;149,F41,0)</f>
        <v>0</v>
      </c>
      <c r="I41" s="42">
        <f t="shared" si="5"/>
        <v>0</v>
      </c>
    </row>
    <row r="42" spans="1:9" ht="15.75" x14ac:dyDescent="0.25">
      <c r="A42" s="14">
        <v>24</v>
      </c>
      <c r="B42" s="12">
        <f t="shared" si="3"/>
        <v>15</v>
      </c>
      <c r="C42" s="14">
        <v>930</v>
      </c>
      <c r="D42" s="12">
        <f>VLOOKUP(C42,'теория 9 кл'!$D$8:$K$54,8,0)</f>
        <v>68</v>
      </c>
      <c r="E42" s="12">
        <f>VLOOKUP(C42,'Практика 9 кл'!$C$8:$J$54,8,0)</f>
        <v>99</v>
      </c>
      <c r="F42" s="12">
        <f t="shared" si="4"/>
        <v>167</v>
      </c>
      <c r="G42" s="1" t="s">
        <v>72</v>
      </c>
      <c r="H42">
        <f>IF(F42&gt;149,F42,0)</f>
        <v>167</v>
      </c>
      <c r="I42" s="42">
        <f t="shared" si="5"/>
        <v>1</v>
      </c>
    </row>
    <row r="43" spans="1:9" ht="15.75" x14ac:dyDescent="0.25">
      <c r="A43" s="14">
        <v>25</v>
      </c>
      <c r="B43" s="12">
        <f t="shared" si="3"/>
        <v>5</v>
      </c>
      <c r="C43" s="33">
        <v>931</v>
      </c>
      <c r="D43" s="12">
        <f>VLOOKUP(C43,'теория 9 кл'!$D$8:$K$54,8,0)</f>
        <v>89</v>
      </c>
      <c r="E43" s="12">
        <f>VLOOKUP(C43,'Практика 9 кл'!$C$8:$J$54,8,0)</f>
        <v>113</v>
      </c>
      <c r="F43" s="12">
        <f t="shared" si="4"/>
        <v>202</v>
      </c>
      <c r="G43" s="1" t="s">
        <v>67</v>
      </c>
      <c r="H43">
        <f>IF(F43&gt;149,F43,0)</f>
        <v>202</v>
      </c>
      <c r="I43" s="42">
        <f t="shared" si="5"/>
        <v>1</v>
      </c>
    </row>
    <row r="44" spans="1:9" ht="15.75" x14ac:dyDescent="0.25">
      <c r="A44" s="14">
        <v>26</v>
      </c>
      <c r="B44" s="12">
        <f t="shared" si="3"/>
        <v>23</v>
      </c>
      <c r="C44" s="14">
        <v>942</v>
      </c>
      <c r="D44" s="12">
        <f>VLOOKUP(C44,'теория 9 кл'!$D$8:$K$54,8,0)</f>
        <v>54</v>
      </c>
      <c r="E44" s="12">
        <f>VLOOKUP(C44,'Практика 9 кл'!$C$8:$J$54,8,0)</f>
        <v>82</v>
      </c>
      <c r="F44" s="12">
        <f t="shared" si="4"/>
        <v>136</v>
      </c>
      <c r="G44" s="1" t="s">
        <v>87</v>
      </c>
      <c r="H44">
        <f>IF(F44&gt;149,F44,0)</f>
        <v>0</v>
      </c>
      <c r="I44" s="42">
        <f t="shared" si="5"/>
        <v>0</v>
      </c>
    </row>
    <row r="45" spans="1:9" ht="15.75" x14ac:dyDescent="0.25">
      <c r="A45" s="14">
        <v>27</v>
      </c>
      <c r="B45" s="12">
        <f t="shared" si="3"/>
        <v>10</v>
      </c>
      <c r="C45" s="14">
        <v>932</v>
      </c>
      <c r="D45" s="12">
        <f>VLOOKUP(C45,'теория 9 кл'!$D$8:$K$54,8,0)</f>
        <v>64</v>
      </c>
      <c r="E45" s="12">
        <f>VLOOKUP(C45,'Практика 9 кл'!$C$8:$J$54,8,0)</f>
        <v>114</v>
      </c>
      <c r="F45" s="12">
        <f t="shared" si="4"/>
        <v>178</v>
      </c>
      <c r="G45" s="1" t="s">
        <v>66</v>
      </c>
      <c r="H45">
        <f>IF(F45&gt;149,F45,0)</f>
        <v>178</v>
      </c>
      <c r="I45" s="42">
        <f t="shared" si="5"/>
        <v>1</v>
      </c>
    </row>
    <row r="46" spans="1:9" ht="15.75" x14ac:dyDescent="0.25">
      <c r="A46" s="14">
        <v>28</v>
      </c>
      <c r="B46" s="12">
        <f t="shared" si="3"/>
        <v>8</v>
      </c>
      <c r="C46" s="14">
        <v>933</v>
      </c>
      <c r="D46" s="12">
        <f>VLOOKUP(C46,'теория 9 кл'!$D$8:$K$54,8,0)</f>
        <v>79</v>
      </c>
      <c r="E46" s="12">
        <f>VLOOKUP(C46,'Практика 9 кл'!$C$8:$J$54,8,0)</f>
        <v>105</v>
      </c>
      <c r="F46" s="12">
        <f t="shared" si="4"/>
        <v>184</v>
      </c>
      <c r="G46" s="1" t="s">
        <v>62</v>
      </c>
      <c r="H46">
        <f>IF(F46&gt;149,F46,0)</f>
        <v>184</v>
      </c>
      <c r="I46" s="42">
        <f t="shared" si="5"/>
        <v>1</v>
      </c>
    </row>
    <row r="47" spans="1:9" ht="15.75" x14ac:dyDescent="0.25">
      <c r="A47" s="14">
        <v>29</v>
      </c>
      <c r="B47" s="12">
        <f t="shared" si="3"/>
        <v>12</v>
      </c>
      <c r="C47" s="14">
        <v>934</v>
      </c>
      <c r="D47" s="12">
        <f>VLOOKUP(C47,'теория 9 кл'!$D$8:$K$54,8,0)</f>
        <v>91</v>
      </c>
      <c r="E47" s="12">
        <f>VLOOKUP(C47,'Практика 9 кл'!$C$8:$J$54,8,0)</f>
        <v>83</v>
      </c>
      <c r="F47" s="12">
        <f t="shared" si="4"/>
        <v>174</v>
      </c>
      <c r="G47" s="1" t="s">
        <v>88</v>
      </c>
      <c r="H47">
        <f>IF(F47&gt;149,F47,0)</f>
        <v>174</v>
      </c>
      <c r="I47" s="42">
        <f t="shared" si="5"/>
        <v>1</v>
      </c>
    </row>
    <row r="48" spans="1:9" ht="15.75" x14ac:dyDescent="0.25">
      <c r="A48" s="14">
        <v>30</v>
      </c>
      <c r="B48" s="12">
        <f t="shared" si="3"/>
        <v>29</v>
      </c>
      <c r="C48" s="14">
        <v>935</v>
      </c>
      <c r="D48" s="12">
        <f>VLOOKUP(C48,'теория 9 кл'!$D$8:$K$54,8,0)</f>
        <v>69</v>
      </c>
      <c r="E48" s="12">
        <f>VLOOKUP(C48,'Практика 9 кл'!$C$8:$J$54,8,0)</f>
        <v>46</v>
      </c>
      <c r="F48" s="12">
        <f t="shared" si="4"/>
        <v>115</v>
      </c>
      <c r="G48" s="1" t="s">
        <v>78</v>
      </c>
      <c r="H48">
        <f>IF(F48&gt;149,F48,0)</f>
        <v>0</v>
      </c>
      <c r="I48" s="42">
        <f t="shared" si="5"/>
        <v>0</v>
      </c>
    </row>
    <row r="49" spans="1:9" ht="15.75" x14ac:dyDescent="0.25">
      <c r="A49" s="14">
        <v>31</v>
      </c>
      <c r="B49" s="12">
        <f t="shared" si="3"/>
        <v>10</v>
      </c>
      <c r="C49" s="14">
        <v>936</v>
      </c>
      <c r="D49" s="12">
        <f>VLOOKUP(C49,'теория 9 кл'!$D$8:$K$54,8,0)</f>
        <v>61</v>
      </c>
      <c r="E49" s="12">
        <f>VLOOKUP(C49,'Практика 9 кл'!$C$8:$J$54,8,0)</f>
        <v>117</v>
      </c>
      <c r="F49" s="12">
        <f t="shared" si="4"/>
        <v>178</v>
      </c>
      <c r="G49" s="1" t="s">
        <v>99</v>
      </c>
      <c r="H49">
        <f>IF(F49&gt;149,F49,0)</f>
        <v>178</v>
      </c>
      <c r="I49" s="42">
        <f t="shared" si="5"/>
        <v>1</v>
      </c>
    </row>
    <row r="50" spans="1:9" ht="15.75" x14ac:dyDescent="0.25">
      <c r="A50" s="14">
        <v>32</v>
      </c>
      <c r="B50" s="12">
        <f t="shared" si="3"/>
        <v>36</v>
      </c>
      <c r="C50" s="14">
        <v>938</v>
      </c>
      <c r="D50" s="12">
        <f>VLOOKUP(C50,'теория 9 кл'!$D$8:$K$54,8,0)</f>
        <v>50</v>
      </c>
      <c r="E50" s="12">
        <f>VLOOKUP(C50,'Практика 9 кл'!$C$8:$J$54,8,0)</f>
        <v>0</v>
      </c>
      <c r="F50" s="12">
        <f t="shared" si="4"/>
        <v>50</v>
      </c>
      <c r="G50" s="1" t="s">
        <v>82</v>
      </c>
      <c r="H50">
        <f>IF(F50&gt;149,F50,0)</f>
        <v>0</v>
      </c>
      <c r="I50" s="42">
        <f t="shared" si="5"/>
        <v>0</v>
      </c>
    </row>
    <row r="51" spans="1:9" ht="15.75" x14ac:dyDescent="0.25">
      <c r="A51" s="14">
        <v>33</v>
      </c>
      <c r="B51" s="12">
        <f t="shared" si="3"/>
        <v>12</v>
      </c>
      <c r="C51" s="14">
        <v>939</v>
      </c>
      <c r="D51" s="12">
        <f>VLOOKUP(C51,'теория 9 кл'!$D$8:$K$54,8,0)</f>
        <v>90</v>
      </c>
      <c r="E51" s="12">
        <f>VLOOKUP(C51,'Практика 9 кл'!$C$8:$J$54,8,0)</f>
        <v>84</v>
      </c>
      <c r="F51" s="12">
        <f t="shared" si="4"/>
        <v>174</v>
      </c>
      <c r="G51" s="1" t="s">
        <v>91</v>
      </c>
      <c r="H51">
        <f>IF(F51&gt;149,F51,0)</f>
        <v>174</v>
      </c>
      <c r="I51" s="42">
        <f t="shared" si="5"/>
        <v>1</v>
      </c>
    </row>
    <row r="52" spans="1:9" ht="15.75" x14ac:dyDescent="0.25">
      <c r="A52" s="14">
        <v>34</v>
      </c>
      <c r="B52" s="12">
        <f t="shared" si="3"/>
        <v>6</v>
      </c>
      <c r="C52" s="14">
        <v>940</v>
      </c>
      <c r="D52" s="12">
        <f>VLOOKUP(C52,'теория 9 кл'!$D$8:$K$54,8,0)</f>
        <v>78</v>
      </c>
      <c r="E52" s="12">
        <f>VLOOKUP(C52,'Практика 9 кл'!$C$8:$J$54,8,0)</f>
        <v>120</v>
      </c>
      <c r="F52" s="12">
        <f t="shared" si="4"/>
        <v>198</v>
      </c>
      <c r="G52" s="1" t="s">
        <v>84</v>
      </c>
      <c r="H52">
        <f>IF(F52&gt;149,F52,0)</f>
        <v>198</v>
      </c>
      <c r="I52" s="42">
        <f t="shared" si="5"/>
        <v>1</v>
      </c>
    </row>
    <row r="53" spans="1:9" ht="15.75" x14ac:dyDescent="0.25">
      <c r="A53" s="14">
        <v>35</v>
      </c>
      <c r="B53" s="12">
        <f t="shared" si="3"/>
        <v>21</v>
      </c>
      <c r="C53" s="14">
        <v>941</v>
      </c>
      <c r="D53" s="12">
        <f>VLOOKUP(C53,'теория 9 кл'!$D$8:$K$54,8,0)</f>
        <v>68</v>
      </c>
      <c r="E53" s="12">
        <f>VLOOKUP(C53,'Практика 9 кл'!$C$8:$J$54,8,0)</f>
        <v>73</v>
      </c>
      <c r="F53" s="12">
        <f t="shared" si="4"/>
        <v>141</v>
      </c>
      <c r="G53" s="1" t="s">
        <v>76</v>
      </c>
      <c r="H53">
        <f>IF(F53&gt;149,F53,0)</f>
        <v>0</v>
      </c>
      <c r="I53" s="42">
        <f t="shared" si="5"/>
        <v>0</v>
      </c>
    </row>
    <row r="54" spans="1:9" ht="15.75" x14ac:dyDescent="0.25">
      <c r="A54" s="14">
        <v>36</v>
      </c>
      <c r="B54" s="12">
        <f t="shared" si="3"/>
        <v>31</v>
      </c>
      <c r="C54" s="14">
        <v>926</v>
      </c>
      <c r="D54" s="12">
        <f>VLOOKUP(C54,'теория 9 кл'!$D$8:$K$54,8,0)</f>
        <v>63</v>
      </c>
      <c r="E54" s="12">
        <f>VLOOKUP(C54,'Практика 9 кл'!$C$8:$J$54,8,0)</f>
        <v>43</v>
      </c>
      <c r="F54" s="12">
        <f t="shared" si="4"/>
        <v>106</v>
      </c>
      <c r="G54" s="21" t="s">
        <v>80</v>
      </c>
      <c r="H54">
        <f>IF(F54&gt;149,F54,0)</f>
        <v>0</v>
      </c>
      <c r="I54" s="42">
        <f t="shared" si="5"/>
        <v>0</v>
      </c>
    </row>
    <row r="55" spans="1:9" ht="18" x14ac:dyDescent="0.25">
      <c r="A55" s="11" t="s">
        <v>6</v>
      </c>
      <c r="B55" s="11"/>
      <c r="D55" s="48"/>
      <c r="E55" s="48"/>
      <c r="F55" s="48" t="s">
        <v>21</v>
      </c>
      <c r="G55" s="48"/>
    </row>
    <row r="56" spans="1:9" ht="18" x14ac:dyDescent="0.25">
      <c r="A56" s="11" t="s">
        <v>7</v>
      </c>
      <c r="B56" s="11"/>
      <c r="D56" s="48"/>
      <c r="E56" s="48"/>
      <c r="F56" s="48" t="s">
        <v>108</v>
      </c>
      <c r="G56" s="48"/>
    </row>
    <row r="57" spans="1:9" ht="15.75" x14ac:dyDescent="0.25">
      <c r="D57" s="48"/>
      <c r="E57" s="48"/>
      <c r="F57" s="48" t="s">
        <v>109</v>
      </c>
      <c r="G57" s="48"/>
    </row>
    <row r="58" spans="1:9" ht="16.899999999999999" customHeight="1" x14ac:dyDescent="0.25">
      <c r="D58" s="44"/>
      <c r="E58" s="44"/>
      <c r="F58" s="44" t="s">
        <v>112</v>
      </c>
      <c r="G58" s="44"/>
    </row>
  </sheetData>
  <mergeCells count="22">
    <mergeCell ref="D29:E29"/>
    <mergeCell ref="D34:E34"/>
    <mergeCell ref="D4:E4"/>
    <mergeCell ref="A5:C5"/>
    <mergeCell ref="D26:E26"/>
    <mergeCell ref="D27:E27"/>
    <mergeCell ref="F57:G57"/>
    <mergeCell ref="F58:G58"/>
    <mergeCell ref="D58:E58"/>
    <mergeCell ref="A1:G1"/>
    <mergeCell ref="A31:G31"/>
    <mergeCell ref="F26:G26"/>
    <mergeCell ref="F27:G27"/>
    <mergeCell ref="F28:G28"/>
    <mergeCell ref="F29:G29"/>
    <mergeCell ref="F55:G55"/>
    <mergeCell ref="F56:G56"/>
    <mergeCell ref="A35:C35"/>
    <mergeCell ref="D55:E55"/>
    <mergeCell ref="D56:E56"/>
    <mergeCell ref="D57:E57"/>
    <mergeCell ref="D28:E28"/>
  </mergeCells>
  <pageMargins left="0.7" right="0.7" top="0.75" bottom="0.75" header="0.3" footer="0.3"/>
  <pageSetup paperSize="9" scale="99" orientation="landscape" horizontalDpi="4294967293" r:id="rId1"/>
  <rowBreaks count="1" manualBreakCount="1">
    <brk id="30" max="16383" man="1"/>
  </rowBreaks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Normal="100" workbookViewId="0">
      <selection activeCell="K8" sqref="K8"/>
    </sheetView>
  </sheetViews>
  <sheetFormatPr defaultRowHeight="15" x14ac:dyDescent="0.25"/>
  <cols>
    <col min="1" max="1" width="6.7109375" customWidth="1"/>
    <col min="2" max="2" width="10.5703125" hidden="1" customWidth="1"/>
    <col min="4" max="4" width="16.7109375" customWidth="1"/>
    <col min="5" max="5" width="18" customWidth="1"/>
    <col min="7" max="7" width="22.5703125" bestFit="1" customWidth="1"/>
  </cols>
  <sheetData>
    <row r="1" spans="1:7" ht="18" x14ac:dyDescent="0.25">
      <c r="A1" s="4" t="s">
        <v>127</v>
      </c>
      <c r="B1" s="4"/>
      <c r="C1" s="4"/>
      <c r="D1" s="4"/>
      <c r="E1" s="4"/>
      <c r="F1" s="4"/>
      <c r="G1" s="4"/>
    </row>
    <row r="2" spans="1:7" ht="15.75" x14ac:dyDescent="0.25">
      <c r="A2" s="3" t="s">
        <v>138</v>
      </c>
      <c r="B2" s="20"/>
      <c r="C2" s="6"/>
      <c r="D2" s="3"/>
      <c r="E2" s="20"/>
    </row>
    <row r="3" spans="1:7" ht="15.75" x14ac:dyDescent="0.25">
      <c r="A3" s="3" t="s">
        <v>10</v>
      </c>
      <c r="B3" s="3"/>
      <c r="C3" s="7"/>
      <c r="D3" s="7" t="s">
        <v>15</v>
      </c>
      <c r="F3" s="15" t="s">
        <v>18</v>
      </c>
    </row>
    <row r="4" spans="1:7" ht="15.75" x14ac:dyDescent="0.25">
      <c r="A4" s="7" t="s">
        <v>11</v>
      </c>
      <c r="B4" s="7"/>
      <c r="C4" s="6"/>
      <c r="D4" s="46" t="s">
        <v>128</v>
      </c>
      <c r="E4" s="46"/>
    </row>
    <row r="5" spans="1:7" ht="15.75" x14ac:dyDescent="0.25">
      <c r="A5" s="7" t="s">
        <v>12</v>
      </c>
      <c r="B5" s="7"/>
      <c r="C5" s="8"/>
      <c r="D5" s="16" t="s">
        <v>16</v>
      </c>
    </row>
    <row r="7" spans="1:7" ht="30" x14ac:dyDescent="0.25">
      <c r="A7" s="2" t="s">
        <v>0</v>
      </c>
      <c r="B7" s="2" t="s">
        <v>13</v>
      </c>
      <c r="C7" s="2" t="s">
        <v>2</v>
      </c>
      <c r="D7" s="36" t="s">
        <v>129</v>
      </c>
      <c r="E7" s="36" t="s">
        <v>130</v>
      </c>
      <c r="F7" s="2" t="s">
        <v>5</v>
      </c>
      <c r="G7" s="2" t="s">
        <v>3</v>
      </c>
    </row>
    <row r="8" spans="1:7" ht="15.75" x14ac:dyDescent="0.25">
      <c r="A8" s="13">
        <v>1</v>
      </c>
      <c r="B8" s="12">
        <f t="shared" ref="B8:B17" si="0">_xlfn.RANK.EQ(F8,$F$8:$F$17,0)</f>
        <v>3</v>
      </c>
      <c r="C8" s="14">
        <v>1001</v>
      </c>
      <c r="D8" s="12">
        <f>'теория 10-11 кл'!K8</f>
        <v>102</v>
      </c>
      <c r="E8" s="12">
        <f>'Практика 10-11'!M8</f>
        <v>112</v>
      </c>
      <c r="F8" s="12">
        <f t="shared" ref="F8:F17" si="1">SUM(D8:E8)</f>
        <v>214</v>
      </c>
      <c r="G8" s="1" t="s">
        <v>45</v>
      </c>
    </row>
    <row r="9" spans="1:7" ht="15.75" x14ac:dyDescent="0.25">
      <c r="A9" s="13">
        <v>2</v>
      </c>
      <c r="B9" s="12">
        <f t="shared" si="0"/>
        <v>8</v>
      </c>
      <c r="C9" s="14">
        <v>1002</v>
      </c>
      <c r="D9" s="12">
        <f>'теория 10-11 кл'!K9</f>
        <v>29</v>
      </c>
      <c r="E9" s="12">
        <f>'Практика 10-11'!M9</f>
        <v>103</v>
      </c>
      <c r="F9" s="12">
        <f t="shared" si="1"/>
        <v>132</v>
      </c>
      <c r="G9" s="1" t="s">
        <v>50</v>
      </c>
    </row>
    <row r="10" spans="1:7" ht="15.75" x14ac:dyDescent="0.25">
      <c r="A10" s="13">
        <v>3</v>
      </c>
      <c r="B10" s="12">
        <f t="shared" si="0"/>
        <v>4</v>
      </c>
      <c r="C10" s="14">
        <v>1003</v>
      </c>
      <c r="D10" s="12">
        <f>'теория 10-11 кл'!K10</f>
        <v>116</v>
      </c>
      <c r="E10" s="12">
        <f>'Практика 10-11'!M10</f>
        <v>83</v>
      </c>
      <c r="F10" s="12">
        <f t="shared" si="1"/>
        <v>199</v>
      </c>
      <c r="G10" s="1" t="s">
        <v>137</v>
      </c>
    </row>
    <row r="11" spans="1:7" ht="15.75" x14ac:dyDescent="0.25">
      <c r="A11" s="13">
        <v>4</v>
      </c>
      <c r="B11" s="12">
        <f t="shared" si="0"/>
        <v>9</v>
      </c>
      <c r="C11" s="14">
        <v>1004</v>
      </c>
      <c r="D11" s="12">
        <f>'теория 10-11 кл'!K11</f>
        <v>39</v>
      </c>
      <c r="E11" s="12">
        <f>'Практика 10-11'!M11</f>
        <v>83</v>
      </c>
      <c r="F11" s="12">
        <f t="shared" si="1"/>
        <v>122</v>
      </c>
      <c r="G11" s="1" t="s">
        <v>26</v>
      </c>
    </row>
    <row r="12" spans="1:7" ht="15.75" x14ac:dyDescent="0.25">
      <c r="A12" s="13">
        <v>5</v>
      </c>
      <c r="B12" s="12">
        <f t="shared" si="0"/>
        <v>7</v>
      </c>
      <c r="C12" s="14">
        <v>1005</v>
      </c>
      <c r="D12" s="12">
        <f>'теория 10-11 кл'!K12</f>
        <v>55</v>
      </c>
      <c r="E12" s="12">
        <f>'Практика 10-11'!M12</f>
        <v>87</v>
      </c>
      <c r="F12" s="12">
        <f t="shared" si="1"/>
        <v>142</v>
      </c>
      <c r="G12" s="1" t="s">
        <v>53</v>
      </c>
    </row>
    <row r="13" spans="1:7" ht="15.75" x14ac:dyDescent="0.25">
      <c r="A13" s="13">
        <v>6</v>
      </c>
      <c r="B13" s="12">
        <f t="shared" si="0"/>
        <v>1</v>
      </c>
      <c r="C13" s="14">
        <v>1006</v>
      </c>
      <c r="D13" s="12">
        <f>'теория 10-11 кл'!K13</f>
        <v>121</v>
      </c>
      <c r="E13" s="12">
        <f>'Практика 10-11'!M13</f>
        <v>101</v>
      </c>
      <c r="F13" s="12">
        <f t="shared" si="1"/>
        <v>222</v>
      </c>
      <c r="G13" s="1" t="s">
        <v>51</v>
      </c>
    </row>
    <row r="14" spans="1:7" ht="15.75" x14ac:dyDescent="0.25">
      <c r="A14" s="13">
        <v>7</v>
      </c>
      <c r="B14" s="12">
        <f t="shared" si="0"/>
        <v>5</v>
      </c>
      <c r="C14" s="14">
        <v>1007</v>
      </c>
      <c r="D14" s="12">
        <f>'теория 10-11 кл'!K14</f>
        <v>48</v>
      </c>
      <c r="E14" s="12">
        <f>'Практика 10-11'!M14</f>
        <v>103</v>
      </c>
      <c r="F14" s="12">
        <f t="shared" si="1"/>
        <v>151</v>
      </c>
      <c r="G14" s="1" t="s">
        <v>58</v>
      </c>
    </row>
    <row r="15" spans="1:7" ht="15.75" x14ac:dyDescent="0.25">
      <c r="A15" s="13">
        <v>8</v>
      </c>
      <c r="B15" s="12">
        <f t="shared" si="0"/>
        <v>10</v>
      </c>
      <c r="C15" s="14">
        <v>1008</v>
      </c>
      <c r="D15" s="12">
        <f>'теория 10-11 кл'!K15</f>
        <v>31</v>
      </c>
      <c r="E15" s="12">
        <f>'Практика 10-11'!M15</f>
        <v>10</v>
      </c>
      <c r="F15" s="12">
        <f t="shared" si="1"/>
        <v>41</v>
      </c>
      <c r="G15" s="1" t="s">
        <v>47</v>
      </c>
    </row>
    <row r="16" spans="1:7" ht="15.75" x14ac:dyDescent="0.25">
      <c r="A16" s="13">
        <v>9</v>
      </c>
      <c r="B16" s="12">
        <f t="shared" si="0"/>
        <v>2</v>
      </c>
      <c r="C16" s="14">
        <v>1009</v>
      </c>
      <c r="D16" s="12">
        <f>'теория 10-11 кл'!K16</f>
        <v>120</v>
      </c>
      <c r="E16" s="12">
        <f>'Практика 10-11'!M16</f>
        <v>100</v>
      </c>
      <c r="F16" s="12">
        <f t="shared" si="1"/>
        <v>220</v>
      </c>
      <c r="G16" s="1" t="s">
        <v>59</v>
      </c>
    </row>
    <row r="17" spans="1:7" ht="15.75" x14ac:dyDescent="0.25">
      <c r="A17" s="13">
        <v>10</v>
      </c>
      <c r="B17" s="12">
        <f t="shared" si="0"/>
        <v>6</v>
      </c>
      <c r="C17" s="14">
        <v>1010</v>
      </c>
      <c r="D17" s="12">
        <f>'теория 10-11 кл'!K17</f>
        <v>55</v>
      </c>
      <c r="E17" s="12">
        <f>'Практика 10-11'!M17</f>
        <v>90</v>
      </c>
      <c r="F17" s="12">
        <f t="shared" si="1"/>
        <v>145</v>
      </c>
      <c r="G17" s="1" t="s">
        <v>56</v>
      </c>
    </row>
    <row r="18" spans="1:7" ht="18" x14ac:dyDescent="0.25">
      <c r="A18" s="11" t="s">
        <v>6</v>
      </c>
      <c r="B18" s="11"/>
      <c r="D18" s="48"/>
      <c r="E18" s="48"/>
      <c r="F18" s="37" t="s">
        <v>21</v>
      </c>
      <c r="G18" s="37"/>
    </row>
    <row r="19" spans="1:7" ht="18" x14ac:dyDescent="0.25">
      <c r="A19" s="11" t="s">
        <v>7</v>
      </c>
      <c r="B19" s="11"/>
      <c r="D19" s="48"/>
      <c r="E19" s="48"/>
      <c r="F19" s="37" t="s">
        <v>101</v>
      </c>
      <c r="G19" s="37"/>
    </row>
    <row r="20" spans="1:7" ht="15.75" x14ac:dyDescent="0.25">
      <c r="D20" s="48"/>
      <c r="E20" s="48"/>
      <c r="F20" s="37" t="s">
        <v>102</v>
      </c>
      <c r="G20" s="37"/>
    </row>
    <row r="21" spans="1:7" ht="15.75" x14ac:dyDescent="0.25">
      <c r="D21" s="48"/>
      <c r="E21" s="48"/>
      <c r="F21" s="38" t="s">
        <v>103</v>
      </c>
      <c r="G21" s="38"/>
    </row>
    <row r="22" spans="1:7" ht="15.75" x14ac:dyDescent="0.25">
      <c r="D22" s="48"/>
      <c r="E22" s="48"/>
      <c r="F22" s="38" t="s">
        <v>104</v>
      </c>
      <c r="G22" s="38"/>
    </row>
    <row r="23" spans="1:7" ht="15.75" x14ac:dyDescent="0.25">
      <c r="D23" s="44"/>
      <c r="E23" s="44"/>
      <c r="F23" s="38" t="s">
        <v>105</v>
      </c>
      <c r="G23" s="38"/>
    </row>
  </sheetData>
  <mergeCells count="7">
    <mergeCell ref="D23:E23"/>
    <mergeCell ref="D20:E20"/>
    <mergeCell ref="D21:E21"/>
    <mergeCell ref="D22:E22"/>
    <mergeCell ref="D4:E4"/>
    <mergeCell ref="D18:E18"/>
    <mergeCell ref="D19:E1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теория 7-8 кл</vt:lpstr>
      <vt:lpstr>теория 9 кл</vt:lpstr>
      <vt:lpstr>теория 10-11 кл</vt:lpstr>
      <vt:lpstr>Практика 9 кл</vt:lpstr>
      <vt:lpstr>Практика 10-11</vt:lpstr>
      <vt:lpstr>Итоговый протокол 9 кл</vt:lpstr>
      <vt:lpstr>Итоговый протокол 10-11 кл</vt:lpstr>
      <vt:lpstr>'Практика 10-11'!Область_печати</vt:lpstr>
      <vt:lpstr>'теория 7-8 кл'!Область_печати</vt:lpstr>
      <vt:lpstr>'теория 9 кл'!Область_печати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2019-12-16T09:53:29Z</dcterms:modified>
</cp:coreProperties>
</file>